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https://azsint-my.sharepoint.com/personal/h_takada_sint_co_jp/Documents/All/MyNotes/その他/アクションプラン/2022下期 Xoblos/004_月次締処理エラーチェック結果/CTL/"/>
    </mc:Choice>
  </mc:AlternateContent>
  <xr:revisionPtr revIDLastSave="276" documentId="13_ncr:1_{EF05E863-CDBC-4C7E-8EB8-A0CABB38447D}" xr6:coauthVersionLast="47" xr6:coauthVersionMax="47" xr10:uidLastSave="{D15C5B46-B97E-4D79-B773-FC11BAEB08D5}"/>
  <bookViews>
    <workbookView xWindow="345" yWindow="-15090" windowWidth="28275" windowHeight="14955" tabRatio="968" xr2:uid="{00000000-000D-0000-FFFF-FFFF00000000}"/>
  </bookViews>
  <sheets>
    <sheet name="template" sheetId="24" r:id="rId1"/>
    <sheet name="export" sheetId="29" r:id="rId2"/>
    <sheet name="Exp_採算情報" sheetId="2" state="hidden" r:id="rId3"/>
    <sheet name="import" sheetId="30" r:id="rId4"/>
    <sheet name="Imp" sheetId="3" state="hidden" r:id="rId5"/>
    <sheet name="Temp_見出し（考え方)" sheetId="18" state="hidden" r:id="rId6"/>
    <sheet name="Temp_見出し" sheetId="11" state="hidden" r:id="rId7"/>
    <sheet name="Exp_上期" sheetId="14" state="hidden" r:id="rId8"/>
    <sheet name="Exp_下期" sheetId="13" state="hidden" r:id="rId9"/>
    <sheet name="Imp_見出し上期" sheetId="12" state="hidden" r:id="rId10"/>
    <sheet name="Imp_見出し下期" sheetId="9" state="hidden" r:id="rId11"/>
    <sheet name="制御シート_Exp" sheetId="4" state="hidden" r:id="rId12"/>
    <sheet name="制御シート_Imp" sheetId="5" state="hidden" r:id="rId13"/>
  </sheets>
  <definedNames>
    <definedName name="_Fill" localSheetId="8" hidden="1">#REF!</definedName>
    <definedName name="_Fill" localSheetId="7" hidden="1">#REF!</definedName>
    <definedName name="_Fill" localSheetId="10" hidden="1">#REF!</definedName>
    <definedName name="_Fill" localSheetId="9" hidden="1">#REF!</definedName>
    <definedName name="_Fill" hidden="1">#REF!</definedName>
    <definedName name="_xlnm.Print_Area" localSheetId="0">template!$A$1:$N$8</definedName>
    <definedName name="右下">#REF!</definedName>
    <definedName name="直接PJ工数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7" i="24" l="1"/>
  <c r="P3" i="24"/>
  <c r="P2" i="24"/>
  <c r="B7" i="24"/>
  <c r="N35" i="18"/>
  <c r="Q35" i="18" s="1"/>
  <c r="M35" i="18"/>
  <c r="P35" i="18" s="1"/>
  <c r="I35" i="18"/>
  <c r="L35" i="18" s="1"/>
  <c r="H35" i="18"/>
  <c r="K35" i="18" s="1"/>
  <c r="R35" i="18" s="1"/>
  <c r="N32" i="18"/>
  <c r="Q32" i="18" s="1"/>
  <c r="M32" i="18"/>
  <c r="P32" i="18" s="1"/>
  <c r="L32" i="18"/>
  <c r="I32" i="18"/>
  <c r="H32" i="18"/>
  <c r="K32" i="18" s="1"/>
  <c r="R32" i="18" s="1"/>
  <c r="P31" i="18"/>
  <c r="N31" i="18"/>
  <c r="Q31" i="18" s="1"/>
  <c r="M31" i="18"/>
  <c r="L31" i="18"/>
  <c r="S31" i="18" s="1"/>
  <c r="I31" i="18"/>
  <c r="H31" i="18"/>
  <c r="K31" i="18" s="1"/>
  <c r="R31" i="18" s="1"/>
  <c r="Q30" i="18"/>
  <c r="N30" i="18"/>
  <c r="M30" i="18"/>
  <c r="P30" i="18" s="1"/>
  <c r="I30" i="18"/>
  <c r="L30" i="18" s="1"/>
  <c r="S30" i="18" s="1"/>
  <c r="H30" i="18"/>
  <c r="K30" i="18" s="1"/>
  <c r="R30" i="18" s="1"/>
  <c r="Q29" i="18"/>
  <c r="N29" i="18"/>
  <c r="M29" i="18"/>
  <c r="P29" i="18" s="1"/>
  <c r="K29" i="18"/>
  <c r="R29" i="18" s="1"/>
  <c r="I29" i="18"/>
  <c r="L29" i="18" s="1"/>
  <c r="S29" i="18" s="1"/>
  <c r="H29" i="18"/>
  <c r="N28" i="18"/>
  <c r="Q28" i="18" s="1"/>
  <c r="M28" i="18"/>
  <c r="P28" i="18" s="1"/>
  <c r="L28" i="18"/>
  <c r="I28" i="18"/>
  <c r="H28" i="18"/>
  <c r="K28" i="18" s="1"/>
  <c r="R28" i="18" s="1"/>
  <c r="P27" i="18"/>
  <c r="N27" i="18"/>
  <c r="Q27" i="18" s="1"/>
  <c r="M27" i="18"/>
  <c r="L27" i="18"/>
  <c r="I27" i="18"/>
  <c r="H27" i="18"/>
  <c r="K27" i="18" s="1"/>
  <c r="R27" i="18" s="1"/>
  <c r="Q26" i="18"/>
  <c r="N26" i="18"/>
  <c r="M26" i="18"/>
  <c r="P26" i="18" s="1"/>
  <c r="I26" i="18"/>
  <c r="L26" i="18" s="1"/>
  <c r="S26" i="18" s="1"/>
  <c r="H26" i="18"/>
  <c r="H24" i="18" s="1"/>
  <c r="H34" i="18" s="1"/>
  <c r="N25" i="18"/>
  <c r="Q25" i="18" s="1"/>
  <c r="Q24" i="18" s="1"/>
  <c r="M25" i="18"/>
  <c r="P25" i="18" s="1"/>
  <c r="K25" i="18"/>
  <c r="I25" i="18"/>
  <c r="I24" i="18" s="1"/>
  <c r="H25" i="18"/>
  <c r="M24" i="18"/>
  <c r="M34" i="18" s="1"/>
  <c r="P23" i="18"/>
  <c r="N23" i="18"/>
  <c r="M23" i="18"/>
  <c r="M33" i="18" s="1"/>
  <c r="M36" i="18" s="1"/>
  <c r="M37" i="18" s="1"/>
  <c r="I23" i="18"/>
  <c r="L23" i="18" s="1"/>
  <c r="H23" i="18"/>
  <c r="H33" i="18" s="1"/>
  <c r="H36" i="18" s="1"/>
  <c r="H37" i="18" s="1"/>
  <c r="Q19" i="18"/>
  <c r="P19" i="18"/>
  <c r="L19" i="18"/>
  <c r="S19" i="18" s="1"/>
  <c r="K19" i="18"/>
  <c r="R19" i="18" s="1"/>
  <c r="I18" i="18"/>
  <c r="M17" i="18"/>
  <c r="M20" i="18" s="1"/>
  <c r="M21" i="18" s="1"/>
  <c r="Q16" i="18"/>
  <c r="P16" i="18"/>
  <c r="R16" i="18" s="1"/>
  <c r="L16" i="18"/>
  <c r="S16" i="18" s="1"/>
  <c r="K16" i="18"/>
  <c r="Q15" i="18"/>
  <c r="P15" i="18"/>
  <c r="L15" i="18"/>
  <c r="S15" i="18" s="1"/>
  <c r="K15" i="18"/>
  <c r="R15" i="18" s="1"/>
  <c r="S14" i="18"/>
  <c r="Q14" i="18"/>
  <c r="P14" i="18"/>
  <c r="L14" i="18"/>
  <c r="K14" i="18"/>
  <c r="R14" i="18" s="1"/>
  <c r="R13" i="18"/>
  <c r="Q13" i="18"/>
  <c r="S13" i="18" s="1"/>
  <c r="P13" i="18"/>
  <c r="L13" i="18"/>
  <c r="K13" i="18"/>
  <c r="Q12" i="18"/>
  <c r="P12" i="18"/>
  <c r="R12" i="18" s="1"/>
  <c r="L12" i="18"/>
  <c r="S12" i="18" s="1"/>
  <c r="K12" i="18"/>
  <c r="Q11" i="18"/>
  <c r="P11" i="18"/>
  <c r="L11" i="18"/>
  <c r="S11" i="18" s="1"/>
  <c r="K11" i="18"/>
  <c r="R11" i="18" s="1"/>
  <c r="S10" i="18"/>
  <c r="Q10" i="18"/>
  <c r="P10" i="18"/>
  <c r="L10" i="18"/>
  <c r="L8" i="18" s="1"/>
  <c r="K10" i="18"/>
  <c r="R10" i="18" s="1"/>
  <c r="R9" i="18"/>
  <c r="Q9" i="18"/>
  <c r="S9" i="18" s="1"/>
  <c r="P9" i="18"/>
  <c r="L9" i="18"/>
  <c r="K9" i="18"/>
  <c r="P8" i="18"/>
  <c r="P18" i="18" s="1"/>
  <c r="N8" i="18"/>
  <c r="N18" i="18" s="1"/>
  <c r="M8" i="18"/>
  <c r="M18" i="18" s="1"/>
  <c r="I8" i="18"/>
  <c r="I17" i="18" s="1"/>
  <c r="I20" i="18" s="1"/>
  <c r="I21" i="18" s="1"/>
  <c r="H8" i="18"/>
  <c r="H18" i="18" s="1"/>
  <c r="R7" i="18"/>
  <c r="Q7" i="18"/>
  <c r="P7" i="18"/>
  <c r="P17" i="18" s="1"/>
  <c r="P20" i="18" s="1"/>
  <c r="P21" i="18" s="1"/>
  <c r="L7" i="18"/>
  <c r="S7" i="18" s="1"/>
  <c r="K7" i="18"/>
  <c r="R37" i="11"/>
  <c r="R36" i="11"/>
  <c r="R35" i="11"/>
  <c r="R34" i="11"/>
  <c r="R33" i="11"/>
  <c r="R32" i="11"/>
  <c r="R31" i="11"/>
  <c r="R30" i="11"/>
  <c r="R29" i="11"/>
  <c r="R28" i="11"/>
  <c r="R27" i="11"/>
  <c r="R26" i="11"/>
  <c r="R25" i="11"/>
  <c r="R24" i="11"/>
  <c r="R23" i="11"/>
  <c r="S37" i="11"/>
  <c r="S36" i="11"/>
  <c r="S35" i="11"/>
  <c r="S33" i="11"/>
  <c r="S32" i="11"/>
  <c r="S31" i="11"/>
  <c r="S30" i="11"/>
  <c r="S29" i="11"/>
  <c r="S28" i="11"/>
  <c r="S27" i="11"/>
  <c r="S26" i="11"/>
  <c r="S25" i="11"/>
  <c r="S24" i="11"/>
  <c r="S23" i="11"/>
  <c r="S34" i="11" s="1"/>
  <c r="R21" i="11"/>
  <c r="R20" i="11"/>
  <c r="R19" i="11"/>
  <c r="R18" i="11"/>
  <c r="R17" i="11"/>
  <c r="R16" i="11"/>
  <c r="R15" i="11"/>
  <c r="R14" i="11"/>
  <c r="R13" i="11"/>
  <c r="R12" i="11"/>
  <c r="R11" i="11"/>
  <c r="R10" i="11"/>
  <c r="R9" i="11"/>
  <c r="R8" i="11"/>
  <c r="R7" i="11"/>
  <c r="S21" i="11"/>
  <c r="S18" i="11"/>
  <c r="P18" i="11"/>
  <c r="S20" i="11"/>
  <c r="S19" i="11"/>
  <c r="S17" i="11"/>
  <c r="S16" i="11"/>
  <c r="S15" i="11"/>
  <c r="S14" i="11"/>
  <c r="S13" i="11"/>
  <c r="S12" i="11"/>
  <c r="S11" i="11"/>
  <c r="S10" i="11"/>
  <c r="S9" i="11"/>
  <c r="S8" i="11"/>
  <c r="S7" i="11"/>
  <c r="K7" i="11"/>
  <c r="Q7" i="11"/>
  <c r="P7" i="11"/>
  <c r="N35" i="11"/>
  <c r="Q35" i="11" s="1"/>
  <c r="M35" i="11"/>
  <c r="P35" i="11" s="1"/>
  <c r="N32" i="11"/>
  <c r="Q32" i="11" s="1"/>
  <c r="M32" i="11"/>
  <c r="P32" i="11" s="1"/>
  <c r="Q31" i="11"/>
  <c r="N31" i="11"/>
  <c r="M31" i="11"/>
  <c r="P31" i="11" s="1"/>
  <c r="N30" i="11"/>
  <c r="Q30" i="11" s="1"/>
  <c r="M30" i="11"/>
  <c r="P30" i="11" s="1"/>
  <c r="Q29" i="11"/>
  <c r="N29" i="11"/>
  <c r="M29" i="11"/>
  <c r="P29" i="11" s="1"/>
  <c r="N28" i="11"/>
  <c r="Q28" i="11" s="1"/>
  <c r="M28" i="11"/>
  <c r="P28" i="11" s="1"/>
  <c r="N27" i="11"/>
  <c r="Q27" i="11" s="1"/>
  <c r="M27" i="11"/>
  <c r="P27" i="11" s="1"/>
  <c r="N26" i="11"/>
  <c r="Q26" i="11" s="1"/>
  <c r="M26" i="11"/>
  <c r="P26" i="11" s="1"/>
  <c r="Q25" i="11"/>
  <c r="N25" i="11"/>
  <c r="N24" i="11" s="1"/>
  <c r="N34" i="11" s="1"/>
  <c r="M25" i="11"/>
  <c r="P25" i="11" s="1"/>
  <c r="N23" i="11"/>
  <c r="M23" i="11"/>
  <c r="P23" i="11" s="1"/>
  <c r="Q19" i="11"/>
  <c r="P19" i="11"/>
  <c r="Q16" i="11"/>
  <c r="P16" i="11"/>
  <c r="Q15" i="11"/>
  <c r="P15" i="11"/>
  <c r="Q14" i="11"/>
  <c r="P14" i="11"/>
  <c r="Q13" i="11"/>
  <c r="P13" i="11"/>
  <c r="Q12" i="11"/>
  <c r="P12" i="11"/>
  <c r="Q11" i="11"/>
  <c r="Q8" i="11" s="1"/>
  <c r="P11" i="11"/>
  <c r="Q10" i="11"/>
  <c r="P10" i="11"/>
  <c r="Q9" i="11"/>
  <c r="P9" i="11"/>
  <c r="N8" i="11"/>
  <c r="N17" i="11" s="1"/>
  <c r="N20" i="11" s="1"/>
  <c r="N21" i="11" s="1"/>
  <c r="M8" i="11"/>
  <c r="M18" i="11" s="1"/>
  <c r="L19" i="11"/>
  <c r="K19" i="11"/>
  <c r="L16" i="11"/>
  <c r="K16" i="11"/>
  <c r="L15" i="11"/>
  <c r="K15" i="11"/>
  <c r="L14" i="11"/>
  <c r="K14" i="11"/>
  <c r="L13" i="11"/>
  <c r="K13" i="11"/>
  <c r="L12" i="11"/>
  <c r="K12" i="11"/>
  <c r="L11" i="11"/>
  <c r="K11" i="11"/>
  <c r="L10" i="11"/>
  <c r="K10" i="11"/>
  <c r="L9" i="11"/>
  <c r="K9" i="11"/>
  <c r="L7" i="11"/>
  <c r="I35" i="11"/>
  <c r="L35" i="11" s="1"/>
  <c r="H35" i="11"/>
  <c r="K35" i="11" s="1"/>
  <c r="I32" i="11"/>
  <c r="L32" i="11" s="1"/>
  <c r="H32" i="11"/>
  <c r="K32" i="11" s="1"/>
  <c r="I31" i="11"/>
  <c r="L31" i="11" s="1"/>
  <c r="H31" i="11"/>
  <c r="K31" i="11" s="1"/>
  <c r="I30" i="11"/>
  <c r="L30" i="11" s="1"/>
  <c r="H30" i="11"/>
  <c r="K30" i="11" s="1"/>
  <c r="I29" i="11"/>
  <c r="L29" i="11" s="1"/>
  <c r="H29" i="11"/>
  <c r="K29" i="11" s="1"/>
  <c r="I28" i="11"/>
  <c r="L28" i="11" s="1"/>
  <c r="H28" i="11"/>
  <c r="K28" i="11" s="1"/>
  <c r="I27" i="11"/>
  <c r="L27" i="11" s="1"/>
  <c r="H27" i="11"/>
  <c r="K27" i="11" s="1"/>
  <c r="I26" i="11"/>
  <c r="L26" i="11" s="1"/>
  <c r="H26" i="11"/>
  <c r="K26" i="11" s="1"/>
  <c r="I25" i="11"/>
  <c r="L25" i="11" s="1"/>
  <c r="H25" i="11"/>
  <c r="K25" i="11" s="1"/>
  <c r="I23" i="11"/>
  <c r="L23" i="11" s="1"/>
  <c r="H23" i="11"/>
  <c r="K23" i="11" s="1"/>
  <c r="I8" i="11"/>
  <c r="I17" i="11" s="1"/>
  <c r="I20" i="11" s="1"/>
  <c r="I21" i="11" s="1"/>
  <c r="H8" i="11"/>
  <c r="H17" i="11" s="1"/>
  <c r="H20" i="11" s="1"/>
  <c r="H21" i="11" s="1"/>
  <c r="S32" i="18" l="1"/>
  <c r="I33" i="18"/>
  <c r="I36" i="18" s="1"/>
  <c r="I37" i="18" s="1"/>
  <c r="I34" i="18"/>
  <c r="R25" i="18"/>
  <c r="S28" i="18"/>
  <c r="P24" i="18"/>
  <c r="P34" i="18" s="1"/>
  <c r="S27" i="18"/>
  <c r="S35" i="18"/>
  <c r="K17" i="18"/>
  <c r="S8" i="18"/>
  <c r="S18" i="18" s="1"/>
  <c r="L18" i="18"/>
  <c r="L17" i="18"/>
  <c r="Q8" i="18"/>
  <c r="Q18" i="18" s="1"/>
  <c r="N17" i="18"/>
  <c r="N20" i="18" s="1"/>
  <c r="N21" i="18" s="1"/>
  <c r="Q23" i="18"/>
  <c r="Q33" i="18" s="1"/>
  <c r="Q36" i="18" s="1"/>
  <c r="Q37" i="18" s="1"/>
  <c r="N24" i="18"/>
  <c r="N34" i="18" s="1"/>
  <c r="L25" i="18"/>
  <c r="K26" i="18"/>
  <c r="R26" i="18" s="1"/>
  <c r="K8" i="18"/>
  <c r="H17" i="18"/>
  <c r="H20" i="18" s="1"/>
  <c r="H21" i="18" s="1"/>
  <c r="K23" i="18"/>
  <c r="N33" i="11"/>
  <c r="N36" i="11" s="1"/>
  <c r="N37" i="11" s="1"/>
  <c r="Q23" i="11"/>
  <c r="Q17" i="11"/>
  <c r="Q20" i="11" s="1"/>
  <c r="Q21" i="11" s="1"/>
  <c r="P8" i="11"/>
  <c r="P17" i="11" s="1"/>
  <c r="P20" i="11" s="1"/>
  <c r="P21" i="11" s="1"/>
  <c r="M17" i="11"/>
  <c r="M20" i="11" s="1"/>
  <c r="M21" i="11" s="1"/>
  <c r="Q18" i="11"/>
  <c r="Q24" i="11"/>
  <c r="P24" i="11"/>
  <c r="P34" i="11" s="1"/>
  <c r="N18" i="11"/>
  <c r="M24" i="11"/>
  <c r="M34" i="11" s="1"/>
  <c r="K8" i="11"/>
  <c r="I24" i="11"/>
  <c r="I34" i="11" s="1"/>
  <c r="H24" i="11"/>
  <c r="H34" i="11" s="1"/>
  <c r="H18" i="11"/>
  <c r="I18" i="11"/>
  <c r="L8" i="11"/>
  <c r="L18" i="11" s="1"/>
  <c r="S25" i="18" l="1"/>
  <c r="L24" i="18"/>
  <c r="S23" i="18"/>
  <c r="R17" i="18"/>
  <c r="K20" i="18"/>
  <c r="N33" i="18"/>
  <c r="N36" i="18" s="1"/>
  <c r="N37" i="18" s="1"/>
  <c r="K24" i="18"/>
  <c r="R23" i="18"/>
  <c r="P33" i="18"/>
  <c r="P36" i="18" s="1"/>
  <c r="P37" i="18" s="1"/>
  <c r="Q34" i="18"/>
  <c r="Q17" i="18"/>
  <c r="Q20" i="18" s="1"/>
  <c r="Q21" i="18" s="1"/>
  <c r="R8" i="18"/>
  <c r="R18" i="18" s="1"/>
  <c r="K18" i="18"/>
  <c r="S17" i="18"/>
  <c r="L20" i="18"/>
  <c r="M33" i="11"/>
  <c r="M36" i="11" s="1"/>
  <c r="M37" i="11" s="1"/>
  <c r="Q34" i="11"/>
  <c r="Q33" i="11"/>
  <c r="Q36" i="11" s="1"/>
  <c r="Q37" i="11" s="1"/>
  <c r="P33" i="11"/>
  <c r="P36" i="11" s="1"/>
  <c r="P37" i="11" s="1"/>
  <c r="I33" i="11"/>
  <c r="I36" i="11" s="1"/>
  <c r="I37" i="11" s="1"/>
  <c r="H33" i="11"/>
  <c r="H36" i="11" s="1"/>
  <c r="H37" i="11" s="1"/>
  <c r="L17" i="11"/>
  <c r="L20" i="11" s="1"/>
  <c r="L21" i="11" s="1"/>
  <c r="L24" i="11"/>
  <c r="L34" i="11" s="1"/>
  <c r="K24" i="11"/>
  <c r="K34" i="11" s="1"/>
  <c r="K18" i="11"/>
  <c r="K17" i="11"/>
  <c r="K20" i="11" s="1"/>
  <c r="K21" i="11" s="1"/>
  <c r="R24" i="18" l="1"/>
  <c r="R34" i="18" s="1"/>
  <c r="K34" i="18"/>
  <c r="R20" i="18"/>
  <c r="R21" i="18" s="1"/>
  <c r="K21" i="18"/>
  <c r="S24" i="18"/>
  <c r="S34" i="18" s="1"/>
  <c r="L34" i="18"/>
  <c r="L33" i="18"/>
  <c r="S20" i="18"/>
  <c r="S21" i="18" s="1"/>
  <c r="L21" i="18"/>
  <c r="K33" i="18"/>
  <c r="L33" i="11"/>
  <c r="L36" i="11" s="1"/>
  <c r="L37" i="11" s="1"/>
  <c r="K33" i="11"/>
  <c r="K36" i="11" s="1"/>
  <c r="K37" i="11" s="1"/>
  <c r="S33" i="18" l="1"/>
  <c r="L36" i="18"/>
  <c r="K36" i="18"/>
  <c r="R33" i="18"/>
  <c r="R36" i="18" l="1"/>
  <c r="R37" i="18" s="1"/>
  <c r="K37" i="18"/>
  <c r="S36" i="18"/>
  <c r="S37" i="18" s="1"/>
  <c r="L37" i="18"/>
</calcChain>
</file>

<file path=xl/sharedStrings.xml><?xml version="1.0" encoding="utf-8"?>
<sst xmlns="http://schemas.openxmlformats.org/spreadsheetml/2006/main" count="938" uniqueCount="435">
  <si>
    <t>START</t>
    <phoneticPr fontId="4"/>
  </si>
  <si>
    <t>全体設定</t>
    <rPh sb="0" eb="2">
      <t>ゼンタイ</t>
    </rPh>
    <rPh sb="2" eb="4">
      <t>セッテイ</t>
    </rPh>
    <phoneticPr fontId="4"/>
  </si>
  <si>
    <t>データ部分の左上</t>
    <rPh sb="3" eb="5">
      <t>ブブン</t>
    </rPh>
    <rPh sb="6" eb="7">
      <t>ヒダリ</t>
    </rPh>
    <rPh sb="7" eb="8">
      <t>ウエ</t>
    </rPh>
    <phoneticPr fontId="4"/>
  </si>
  <si>
    <t>対象範囲の右下</t>
    <rPh sb="0" eb="2">
      <t>タイショウ</t>
    </rPh>
    <rPh sb="2" eb="4">
      <t>ハンイ</t>
    </rPh>
    <rPh sb="5" eb="6">
      <t>ミギ</t>
    </rPh>
    <rPh sb="6" eb="7">
      <t>シタ</t>
    </rPh>
    <phoneticPr fontId="4"/>
  </si>
  <si>
    <t>行方向単位行数</t>
    <rPh sb="0" eb="1">
      <t>ギョウ</t>
    </rPh>
    <rPh sb="1" eb="3">
      <t>ホウコウ</t>
    </rPh>
    <rPh sb="3" eb="5">
      <t>タンイ</t>
    </rPh>
    <rPh sb="5" eb="7">
      <t>ギョウスウ</t>
    </rPh>
    <phoneticPr fontId="4"/>
  </si>
  <si>
    <t>列方向単位列数</t>
    <rPh sb="0" eb="1">
      <t>レツ</t>
    </rPh>
    <rPh sb="1" eb="3">
      <t>ホウコウ</t>
    </rPh>
    <rPh sb="3" eb="5">
      <t>タンイ</t>
    </rPh>
    <rPh sb="5" eb="7">
      <t>レツスウ</t>
    </rPh>
    <phoneticPr fontId="4"/>
  </si>
  <si>
    <t>出力項目の設定</t>
    <rPh sb="0" eb="2">
      <t>シュツリョク</t>
    </rPh>
    <rPh sb="2" eb="4">
      <t>コウモク</t>
    </rPh>
    <rPh sb="5" eb="7">
      <t>セッテイ</t>
    </rPh>
    <phoneticPr fontId="4"/>
  </si>
  <si>
    <t>出力項目名</t>
    <rPh sb="0" eb="2">
      <t>シュツリョク</t>
    </rPh>
    <rPh sb="2" eb="4">
      <t>コウモク</t>
    </rPh>
    <rPh sb="4" eb="5">
      <t>メイ</t>
    </rPh>
    <phoneticPr fontId="4"/>
  </si>
  <si>
    <t>対象セル</t>
    <rPh sb="0" eb="2">
      <t>タイショウ</t>
    </rPh>
    <phoneticPr fontId="4"/>
  </si>
  <si>
    <t>CTL</t>
    <phoneticPr fontId="4"/>
  </si>
  <si>
    <t>セル参照</t>
    <rPh sb="2" eb="4">
      <t>サンショウ</t>
    </rPh>
    <phoneticPr fontId="4"/>
  </si>
  <si>
    <t>対象範囲の右下外側</t>
    <rPh sb="0" eb="2">
      <t>タイショウ</t>
    </rPh>
    <rPh sb="2" eb="4">
      <t>ハンイ</t>
    </rPh>
    <rPh sb="5" eb="6">
      <t>ミギ</t>
    </rPh>
    <rPh sb="6" eb="7">
      <t>シタ</t>
    </rPh>
    <rPh sb="7" eb="9">
      <t>ソトガワ</t>
    </rPh>
    <phoneticPr fontId="4"/>
  </si>
  <si>
    <t>対象範囲の最下行の次</t>
    <phoneticPr fontId="4"/>
  </si>
  <si>
    <t>対象範囲の最右列の次</t>
    <phoneticPr fontId="4"/>
  </si>
  <si>
    <t>非空白判断行</t>
    <rPh sb="0" eb="1">
      <t>ヒ</t>
    </rPh>
    <rPh sb="1" eb="3">
      <t>クウハク</t>
    </rPh>
    <rPh sb="3" eb="5">
      <t>ハンダン</t>
    </rPh>
    <rPh sb="5" eb="6">
      <t>ギョウ</t>
    </rPh>
    <phoneticPr fontId="4"/>
  </si>
  <si>
    <t>最下行判断列</t>
    <rPh sb="0" eb="3">
      <t>サイカギョウ</t>
    </rPh>
    <rPh sb="3" eb="5">
      <t>ハンダン</t>
    </rPh>
    <rPh sb="5" eb="6">
      <t>レツ</t>
    </rPh>
    <phoneticPr fontId="4"/>
  </si>
  <si>
    <t>最下行項目</t>
    <rPh sb="0" eb="1">
      <t>サイ</t>
    </rPh>
    <rPh sb="1" eb="2">
      <t>シタ</t>
    </rPh>
    <rPh sb="2" eb="3">
      <t>ギョウ</t>
    </rPh>
    <rPh sb="3" eb="5">
      <t>コウモク</t>
    </rPh>
    <phoneticPr fontId="4"/>
  </si>
  <si>
    <t>項目名</t>
    <rPh sb="0" eb="2">
      <t>コウモク</t>
    </rPh>
    <rPh sb="2" eb="3">
      <t>メイ</t>
    </rPh>
    <phoneticPr fontId="4"/>
  </si>
  <si>
    <t>非空白判断列</t>
    <rPh sb="0" eb="1">
      <t>ヒ</t>
    </rPh>
    <rPh sb="1" eb="3">
      <t>クウハク</t>
    </rPh>
    <rPh sb="3" eb="5">
      <t>ハンダン</t>
    </rPh>
    <rPh sb="5" eb="6">
      <t>レツ</t>
    </rPh>
    <phoneticPr fontId="4"/>
  </si>
  <si>
    <t>非空白項目</t>
    <rPh sb="0" eb="1">
      <t>ヒ</t>
    </rPh>
    <rPh sb="1" eb="3">
      <t>クウハク</t>
    </rPh>
    <rPh sb="3" eb="5">
      <t>コウモク</t>
    </rPh>
    <phoneticPr fontId="4"/>
  </si>
  <si>
    <t>スキップ列</t>
    <rPh sb="4" eb="5">
      <t>レツ</t>
    </rPh>
    <phoneticPr fontId="4"/>
  </si>
  <si>
    <t>from</t>
    <phoneticPr fontId="4"/>
  </si>
  <si>
    <t>to</t>
    <phoneticPr fontId="4"/>
  </si>
  <si>
    <t>スキップ行</t>
    <rPh sb="4" eb="5">
      <t>ギョウ</t>
    </rPh>
    <phoneticPr fontId="4"/>
  </si>
  <si>
    <t>エリア開始識別</t>
    <rPh sb="3" eb="5">
      <t>カイシ</t>
    </rPh>
    <rPh sb="5" eb="7">
      <t>シキベツ</t>
    </rPh>
    <phoneticPr fontId="4"/>
  </si>
  <si>
    <t>比較語</t>
    <rPh sb="0" eb="2">
      <t>ヒカク</t>
    </rPh>
    <rPh sb="2" eb="3">
      <t>ゴ</t>
    </rPh>
    <phoneticPr fontId="4"/>
  </si>
  <si>
    <t>値</t>
    <rPh sb="0" eb="1">
      <t>アタイ</t>
    </rPh>
    <phoneticPr fontId="4"/>
  </si>
  <si>
    <t>相対</t>
    <rPh sb="0" eb="2">
      <t>ソウタイ</t>
    </rPh>
    <phoneticPr fontId="4"/>
  </si>
  <si>
    <t>エリア終了識別</t>
    <rPh sb="3" eb="5">
      <t>シュウリョウ</t>
    </rPh>
    <rPh sb="5" eb="7">
      <t>シキベツ</t>
    </rPh>
    <phoneticPr fontId="4"/>
  </si>
  <si>
    <t>NEXT</t>
    <phoneticPr fontId="4"/>
  </si>
  <si>
    <t>エリア後部分行数</t>
    <rPh sb="3" eb="4">
      <t>ウシロ</t>
    </rPh>
    <rPh sb="4" eb="6">
      <t>ブブン</t>
    </rPh>
    <rPh sb="6" eb="8">
      <t>ギョウスウ</t>
    </rPh>
    <phoneticPr fontId="4"/>
  </si>
  <si>
    <t>固定データを初出のみ出力</t>
    <phoneticPr fontId="4"/>
  </si>
  <si>
    <t>yes</t>
    <phoneticPr fontId="4"/>
  </si>
  <si>
    <t>連結セル出力</t>
    <rPh sb="0" eb="2">
      <t>レンケツ</t>
    </rPh>
    <rPh sb="4" eb="6">
      <t>シュツリョク</t>
    </rPh>
    <phoneticPr fontId="4"/>
  </si>
  <si>
    <t>yes</t>
    <phoneticPr fontId="4"/>
  </si>
  <si>
    <t>属性出力</t>
    <rPh sb="0" eb="2">
      <t>ゾクセイ</t>
    </rPh>
    <rPh sb="2" eb="4">
      <t>シュツリョク</t>
    </rPh>
    <phoneticPr fontId="4"/>
  </si>
  <si>
    <t>yes</t>
    <phoneticPr fontId="4"/>
  </si>
  <si>
    <t>画像出力</t>
    <rPh sb="0" eb="2">
      <t>ガゾウ</t>
    </rPh>
    <rPh sb="2" eb="4">
      <t>シュツリョク</t>
    </rPh>
    <phoneticPr fontId="4"/>
  </si>
  <si>
    <t>オフセット基準セル</t>
    <rPh sb="5" eb="7">
      <t>キジュン</t>
    </rPh>
    <phoneticPr fontId="4"/>
  </si>
  <si>
    <t>出力行の設定</t>
    <rPh sb="0" eb="2">
      <t>シュツリョク</t>
    </rPh>
    <rPh sb="2" eb="3">
      <t>ギョウ</t>
    </rPh>
    <rPh sb="4" eb="6">
      <t>セッテイ</t>
    </rPh>
    <phoneticPr fontId="4"/>
  </si>
  <si>
    <t>スキップする行の条件</t>
    <rPh sb="6" eb="7">
      <t>ギョウ</t>
    </rPh>
    <rPh sb="8" eb="10">
      <t>ジョウケン</t>
    </rPh>
    <phoneticPr fontId="4"/>
  </si>
  <si>
    <t>スキップする行の色条件</t>
    <rPh sb="6" eb="7">
      <t>ギョウ</t>
    </rPh>
    <rPh sb="8" eb="9">
      <t>イロ</t>
    </rPh>
    <rPh sb="9" eb="11">
      <t>ジョウケン</t>
    </rPh>
    <phoneticPr fontId="4"/>
  </si>
  <si>
    <t>背景色で色を指定</t>
    <rPh sb="0" eb="3">
      <t>ハイケイショク</t>
    </rPh>
    <rPh sb="4" eb="5">
      <t>イロ</t>
    </rPh>
    <rPh sb="6" eb="8">
      <t>シテイ</t>
    </rPh>
    <phoneticPr fontId="4"/>
  </si>
  <si>
    <t>高度なスキップする行の条件</t>
    <rPh sb="0" eb="2">
      <t>コウド</t>
    </rPh>
    <rPh sb="9" eb="10">
      <t>ギョウ</t>
    </rPh>
    <rPh sb="11" eb="13">
      <t>ジョウケン</t>
    </rPh>
    <phoneticPr fontId="4"/>
  </si>
  <si>
    <t>Like 'ABC%'</t>
    <phoneticPr fontId="4"/>
  </si>
  <si>
    <t>&gt; 5</t>
    <phoneticPr fontId="4"/>
  </si>
  <si>
    <t>ファイル</t>
    <phoneticPr fontId="4"/>
  </si>
  <si>
    <t>項目名1</t>
    <rPh sb="0" eb="2">
      <t>コウモク</t>
    </rPh>
    <rPh sb="2" eb="3">
      <t>メイ</t>
    </rPh>
    <phoneticPr fontId="4"/>
  </si>
  <si>
    <t>項目名2</t>
    <rPh sb="0" eb="2">
      <t>コウモク</t>
    </rPh>
    <rPh sb="2" eb="3">
      <t>メイ</t>
    </rPh>
    <phoneticPr fontId="4"/>
  </si>
  <si>
    <t>項目名3</t>
    <rPh sb="0" eb="2">
      <t>コウモク</t>
    </rPh>
    <rPh sb="2" eb="3">
      <t>メイ</t>
    </rPh>
    <phoneticPr fontId="4"/>
  </si>
  <si>
    <t>項目名4</t>
    <rPh sb="0" eb="2">
      <t>コウモク</t>
    </rPh>
    <rPh sb="2" eb="3">
      <t>メイ</t>
    </rPh>
    <phoneticPr fontId="4"/>
  </si>
  <si>
    <t>項目名・・</t>
    <rPh sb="0" eb="2">
      <t>コウモク</t>
    </rPh>
    <rPh sb="2" eb="3">
      <t>メイ</t>
    </rPh>
    <phoneticPr fontId="4"/>
  </si>
  <si>
    <t>#あいうえお</t>
    <phoneticPr fontId="4"/>
  </si>
  <si>
    <t>%Row</t>
    <phoneticPr fontId="4"/>
  </si>
  <si>
    <t>%Today</t>
    <phoneticPr fontId="4"/>
  </si>
  <si>
    <t>取得データの組合せ</t>
    <rPh sb="0" eb="2">
      <t>シュトク</t>
    </rPh>
    <rPh sb="6" eb="8">
      <t>クミアワ</t>
    </rPh>
    <phoneticPr fontId="4"/>
  </si>
  <si>
    <t>%XX%_%YY%</t>
    <phoneticPr fontId="4"/>
  </si>
  <si>
    <t>データが無いときの値</t>
    <rPh sb="4" eb="5">
      <t>ナ</t>
    </rPh>
    <rPh sb="9" eb="10">
      <t>アタイ</t>
    </rPh>
    <phoneticPr fontId="4"/>
  </si>
  <si>
    <t>%Upper</t>
    <phoneticPr fontId="4"/>
  </si>
  <si>
    <t>固定セル区分</t>
    <rPh sb="0" eb="2">
      <t>コテイ</t>
    </rPh>
    <rPh sb="4" eb="6">
      <t>クブン</t>
    </rPh>
    <phoneticPr fontId="4"/>
  </si>
  <si>
    <t>シート固定</t>
    <rPh sb="3" eb="5">
      <t>コテイ</t>
    </rPh>
    <phoneticPr fontId="4"/>
  </si>
  <si>
    <t>エリア固定</t>
    <rPh sb="3" eb="5">
      <t>コテイ</t>
    </rPh>
    <phoneticPr fontId="4"/>
  </si>
  <si>
    <t>非出力項目</t>
    <rPh sb="0" eb="1">
      <t>ヒ</t>
    </rPh>
    <rPh sb="1" eb="3">
      <t>シュツリョク</t>
    </rPh>
    <rPh sb="3" eb="5">
      <t>コウモク</t>
    </rPh>
    <phoneticPr fontId="4"/>
  </si>
  <si>
    <t>日時指定</t>
    <rPh sb="0" eb="2">
      <t>ニチジ</t>
    </rPh>
    <rPh sb="2" eb="4">
      <t>シテイ</t>
    </rPh>
    <phoneticPr fontId="4"/>
  </si>
  <si>
    <t>Date</t>
    <phoneticPr fontId="4"/>
  </si>
  <si>
    <t>DateTime</t>
    <phoneticPr fontId="4"/>
  </si>
  <si>
    <t>通貨指定</t>
    <rPh sb="0" eb="2">
      <t>ツウカ</t>
    </rPh>
    <rPh sb="2" eb="4">
      <t>シテイ</t>
    </rPh>
    <phoneticPr fontId="4"/>
  </si>
  <si>
    <t>改行記号を抜く</t>
    <rPh sb="0" eb="2">
      <t>カイギョウ</t>
    </rPh>
    <rPh sb="2" eb="4">
      <t>キゴウ</t>
    </rPh>
    <rPh sb="5" eb="6">
      <t>ヌ</t>
    </rPh>
    <phoneticPr fontId="4"/>
  </si>
  <si>
    <t>文字列の切り出し</t>
    <rPh sb="0" eb="3">
      <t>モジレツ</t>
    </rPh>
    <rPh sb="4" eb="5">
      <t>キ</t>
    </rPh>
    <rPh sb="6" eb="7">
      <t>ダ</t>
    </rPh>
    <phoneticPr fontId="4"/>
  </si>
  <si>
    <t>2,4</t>
    <phoneticPr fontId="4"/>
  </si>
  <si>
    <t>定数倍</t>
    <rPh sb="0" eb="2">
      <t>テイスウ</t>
    </rPh>
    <rPh sb="2" eb="3">
      <t>バイ</t>
    </rPh>
    <phoneticPr fontId="4"/>
  </si>
  <si>
    <t>定数加算</t>
    <rPh sb="0" eb="2">
      <t>テイスウ</t>
    </rPh>
    <rPh sb="2" eb="4">
      <t>カサン</t>
    </rPh>
    <phoneticPr fontId="4"/>
  </si>
  <si>
    <t>前ゼロ付加桁数</t>
    <rPh sb="0" eb="1">
      <t>マエ</t>
    </rPh>
    <rPh sb="3" eb="5">
      <t>フカ</t>
    </rPh>
    <rPh sb="5" eb="7">
      <t>ケタスウ</t>
    </rPh>
    <phoneticPr fontId="4"/>
  </si>
  <si>
    <t>表示値出力</t>
    <rPh sb="0" eb="2">
      <t>ヒョウジ</t>
    </rPh>
    <rPh sb="2" eb="3">
      <t>チ</t>
    </rPh>
    <rPh sb="3" eb="5">
      <t>シュツリョク</t>
    </rPh>
    <phoneticPr fontId="4"/>
  </si>
  <si>
    <t>y</t>
    <phoneticPr fontId="4"/>
  </si>
  <si>
    <t>表示形式出力</t>
    <rPh sb="0" eb="2">
      <t>ヒョウジ</t>
    </rPh>
    <rPh sb="2" eb="4">
      <t>ケイシキ</t>
    </rPh>
    <rPh sb="4" eb="6">
      <t>シュツリョク</t>
    </rPh>
    <phoneticPr fontId="4"/>
  </si>
  <si>
    <t>行高出力</t>
    <rPh sb="0" eb="1">
      <t>ギョウ</t>
    </rPh>
    <rPh sb="1" eb="2">
      <t>コウ</t>
    </rPh>
    <rPh sb="2" eb="4">
      <t>シュツリョク</t>
    </rPh>
    <phoneticPr fontId="4"/>
  </si>
  <si>
    <t>END</t>
    <phoneticPr fontId="4"/>
  </si>
  <si>
    <t>対象部分の右下</t>
    <rPh sb="0" eb="2">
      <t>タイショウ</t>
    </rPh>
    <rPh sb="2" eb="4">
      <t>ブブン</t>
    </rPh>
    <rPh sb="5" eb="6">
      <t>ミギ</t>
    </rPh>
    <rPh sb="6" eb="7">
      <t>シタ</t>
    </rPh>
    <phoneticPr fontId="4"/>
  </si>
  <si>
    <t>行ひな形の左上</t>
    <rPh sb="0" eb="1">
      <t>ギョウ</t>
    </rPh>
    <rPh sb="3" eb="4">
      <t>ガタ</t>
    </rPh>
    <rPh sb="5" eb="7">
      <t>ヒダリウエ</t>
    </rPh>
    <phoneticPr fontId="4"/>
  </si>
  <si>
    <t>列ひな形の左上</t>
    <rPh sb="0" eb="1">
      <t>レツ</t>
    </rPh>
    <rPh sb="3" eb="4">
      <t>ガタ</t>
    </rPh>
    <rPh sb="5" eb="6">
      <t>ヒダリ</t>
    </rPh>
    <rPh sb="6" eb="7">
      <t>ウエ</t>
    </rPh>
    <phoneticPr fontId="4"/>
  </si>
  <si>
    <t>エリアひな形開始行・終了行</t>
    <rPh sb="5" eb="6">
      <t>ガタ</t>
    </rPh>
    <rPh sb="6" eb="8">
      <t>カイシ</t>
    </rPh>
    <rPh sb="8" eb="9">
      <t>ギョウ</t>
    </rPh>
    <rPh sb="10" eb="12">
      <t>シュウリョウ</t>
    </rPh>
    <rPh sb="12" eb="13">
      <t>ギョウ</t>
    </rPh>
    <phoneticPr fontId="4"/>
  </si>
  <si>
    <t>to</t>
    <phoneticPr fontId="4"/>
  </si>
  <si>
    <t>エリア開始行・終了行</t>
    <rPh sb="3" eb="5">
      <t>カイシ</t>
    </rPh>
    <rPh sb="5" eb="6">
      <t>ギョウ</t>
    </rPh>
    <rPh sb="7" eb="9">
      <t>シュウリョウ</t>
    </rPh>
    <rPh sb="9" eb="10">
      <t>ギョウ</t>
    </rPh>
    <phoneticPr fontId="4"/>
  </si>
  <si>
    <t>列方向の繰り返しなし</t>
    <rPh sb="0" eb="1">
      <t>レツ</t>
    </rPh>
    <rPh sb="1" eb="3">
      <t>ホウコウ</t>
    </rPh>
    <rPh sb="4" eb="5">
      <t>ク</t>
    </rPh>
    <rPh sb="6" eb="7">
      <t>カエ</t>
    </rPh>
    <phoneticPr fontId="4"/>
  </si>
  <si>
    <t>yes</t>
    <phoneticPr fontId="4"/>
  </si>
  <si>
    <t>行方向の繰り返しなし</t>
    <rPh sb="0" eb="1">
      <t>ギョウ</t>
    </rPh>
    <rPh sb="1" eb="3">
      <t>ホウコウ</t>
    </rPh>
    <rPh sb="4" eb="5">
      <t>ク</t>
    </rPh>
    <rPh sb="6" eb="7">
      <t>カエ</t>
    </rPh>
    <phoneticPr fontId="4"/>
  </si>
  <si>
    <t>from</t>
    <phoneticPr fontId="4"/>
  </si>
  <si>
    <t>範囲限定行挿入</t>
    <rPh sb="0" eb="2">
      <t>ハンイ</t>
    </rPh>
    <rPh sb="2" eb="4">
      <t>ゲンテイ</t>
    </rPh>
    <rPh sb="4" eb="5">
      <t>ギョウ</t>
    </rPh>
    <rPh sb="5" eb="7">
      <t>ソウニュウ</t>
    </rPh>
    <phoneticPr fontId="4"/>
  </si>
  <si>
    <t>範囲限定列挿入</t>
    <rPh sb="0" eb="2">
      <t>ハンイ</t>
    </rPh>
    <rPh sb="2" eb="4">
      <t>ゲンテイ</t>
    </rPh>
    <rPh sb="4" eb="5">
      <t>レツ</t>
    </rPh>
    <rPh sb="5" eb="7">
      <t>ソウニュウ</t>
    </rPh>
    <phoneticPr fontId="4"/>
  </si>
  <si>
    <t>範囲限定の左上</t>
    <rPh sb="0" eb="2">
      <t>ハンイ</t>
    </rPh>
    <rPh sb="2" eb="4">
      <t>ゲンテイ</t>
    </rPh>
    <rPh sb="5" eb="6">
      <t>ヒダリ</t>
    </rPh>
    <rPh sb="6" eb="7">
      <t>ウエ</t>
    </rPh>
    <phoneticPr fontId="4"/>
  </si>
  <si>
    <t>整形対象部分の右下</t>
    <rPh sb="0" eb="2">
      <t>セイケイ</t>
    </rPh>
    <rPh sb="2" eb="4">
      <t>タイショウ</t>
    </rPh>
    <rPh sb="4" eb="6">
      <t>ブブン</t>
    </rPh>
    <rPh sb="7" eb="9">
      <t>ミギシタ</t>
    </rPh>
    <phoneticPr fontId="4"/>
  </si>
  <si>
    <t>シート分割</t>
    <rPh sb="3" eb="5">
      <t>ブンカツ</t>
    </rPh>
    <phoneticPr fontId="4"/>
  </si>
  <si>
    <t>パターン</t>
    <phoneticPr fontId="4"/>
  </si>
  <si>
    <t>途中経過表示</t>
    <rPh sb="0" eb="2">
      <t>トチュウ</t>
    </rPh>
    <rPh sb="2" eb="4">
      <t>ケイカ</t>
    </rPh>
    <rPh sb="4" eb="6">
      <t>ヒョウジ</t>
    </rPh>
    <phoneticPr fontId="4"/>
  </si>
  <si>
    <t>順序処理</t>
    <rPh sb="0" eb="2">
      <t>ジュンジョ</t>
    </rPh>
    <rPh sb="2" eb="4">
      <t>ショリ</t>
    </rPh>
    <phoneticPr fontId="4"/>
  </si>
  <si>
    <t>yes</t>
    <phoneticPr fontId="4"/>
  </si>
  <si>
    <t>画像入力無視</t>
    <rPh sb="0" eb="2">
      <t>ガゾウ</t>
    </rPh>
    <rPh sb="2" eb="4">
      <t>ニュウリョク</t>
    </rPh>
    <rPh sb="4" eb="6">
      <t>ムシ</t>
    </rPh>
    <phoneticPr fontId="4"/>
  </si>
  <si>
    <t>制御シート削除</t>
    <rPh sb="0" eb="2">
      <t>セイギョ</t>
    </rPh>
    <rPh sb="5" eb="7">
      <t>サクジョ</t>
    </rPh>
    <phoneticPr fontId="4"/>
  </si>
  <si>
    <t>作成シート非表示</t>
    <rPh sb="0" eb="2">
      <t>サクセイ</t>
    </rPh>
    <rPh sb="5" eb="8">
      <t>ヒヒョウジ</t>
    </rPh>
    <phoneticPr fontId="4"/>
  </si>
  <si>
    <t>ひな形シート非表示</t>
    <rPh sb="2" eb="3">
      <t>ガタ</t>
    </rPh>
    <rPh sb="6" eb="9">
      <t>ヒヒョウジ</t>
    </rPh>
    <phoneticPr fontId="4"/>
  </si>
  <si>
    <t>値確定セル</t>
    <rPh sb="0" eb="1">
      <t>アタイ</t>
    </rPh>
    <rPh sb="1" eb="3">
      <t>カクテイ</t>
    </rPh>
    <phoneticPr fontId="4"/>
  </si>
  <si>
    <t>条件塗りつぶし</t>
    <phoneticPr fontId="4"/>
  </si>
  <si>
    <t>Status属性</t>
    <phoneticPr fontId="4"/>
  </si>
  <si>
    <t>属性値1</t>
    <rPh sb="0" eb="2">
      <t>ゾクセイ</t>
    </rPh>
    <rPh sb="2" eb="3">
      <t>チ</t>
    </rPh>
    <phoneticPr fontId="4"/>
  </si>
  <si>
    <t>属性値2</t>
    <rPh sb="0" eb="2">
      <t>ゾクセイ</t>
    </rPh>
    <rPh sb="2" eb="3">
      <t>チ</t>
    </rPh>
    <phoneticPr fontId="4"/>
  </si>
  <si>
    <t>Status属性名</t>
    <rPh sb="8" eb="9">
      <t>メイ</t>
    </rPh>
    <phoneticPr fontId="4"/>
  </si>
  <si>
    <t>属性名</t>
    <rPh sb="0" eb="2">
      <t>ゾクセイ</t>
    </rPh>
    <rPh sb="2" eb="3">
      <t>メイ</t>
    </rPh>
    <phoneticPr fontId="4"/>
  </si>
  <si>
    <t>エリア内第一レコード(FR)</t>
    <rPh sb="3" eb="4">
      <t>ナイ</t>
    </rPh>
    <rPh sb="4" eb="6">
      <t>ダイイチ</t>
    </rPh>
    <phoneticPr fontId="4"/>
  </si>
  <si>
    <t>最終エリア(LA)</t>
    <rPh sb="0" eb="2">
      <t>サイシュウ</t>
    </rPh>
    <phoneticPr fontId="4"/>
  </si>
  <si>
    <t>基本入力</t>
    <rPh sb="0" eb="2">
      <t>キホン</t>
    </rPh>
    <rPh sb="2" eb="4">
      <t>ニュウリョク</t>
    </rPh>
    <phoneticPr fontId="4"/>
  </si>
  <si>
    <t>ファイル</t>
    <phoneticPr fontId="4"/>
  </si>
  <si>
    <t>入力項目名</t>
    <rPh sb="0" eb="2">
      <t>ニュウリョク</t>
    </rPh>
    <rPh sb="2" eb="4">
      <t>コウモク</t>
    </rPh>
    <rPh sb="4" eb="5">
      <t>メイ</t>
    </rPh>
    <phoneticPr fontId="4"/>
  </si>
  <si>
    <t>項目1</t>
    <rPh sb="0" eb="2">
      <t>コウモク</t>
    </rPh>
    <phoneticPr fontId="4"/>
  </si>
  <si>
    <t>開始日</t>
    <rPh sb="0" eb="3">
      <t>カイシビ</t>
    </rPh>
    <phoneticPr fontId="4"/>
  </si>
  <si>
    <t>#行番号</t>
    <rPh sb="1" eb="4">
      <t>ギョウバンゴウ</t>
    </rPh>
    <phoneticPr fontId="4"/>
  </si>
  <si>
    <t>#計算結果</t>
    <rPh sb="1" eb="5">
      <t>ケイサンケッカ</t>
    </rPh>
    <phoneticPr fontId="4"/>
  </si>
  <si>
    <t>・・・</t>
    <phoneticPr fontId="4"/>
  </si>
  <si>
    <t>区分</t>
    <rPh sb="0" eb="2">
      <t>クブン</t>
    </rPh>
    <phoneticPr fontId="4"/>
  </si>
  <si>
    <t>大分類</t>
    <rPh sb="0" eb="3">
      <t>ダイブンルイ</t>
    </rPh>
    <phoneticPr fontId="4"/>
  </si>
  <si>
    <t>大見出し</t>
    <rPh sb="0" eb="3">
      <t>ダイミダ</t>
    </rPh>
    <phoneticPr fontId="4"/>
  </si>
  <si>
    <t>DATA</t>
    <phoneticPr fontId="4"/>
  </si>
  <si>
    <t>DATA</t>
    <phoneticPr fontId="4"/>
  </si>
  <si>
    <t>大大大分類</t>
    <rPh sb="0" eb="2">
      <t>ダイダイ</t>
    </rPh>
    <rPh sb="2" eb="3">
      <t>ダイ</t>
    </rPh>
    <rPh sb="3" eb="5">
      <t>ブンルイ</t>
    </rPh>
    <phoneticPr fontId="4"/>
  </si>
  <si>
    <t>大大分類</t>
    <rPh sb="0" eb="2">
      <t>ダイダイ</t>
    </rPh>
    <rPh sb="2" eb="4">
      <t>ブンルイ</t>
    </rPh>
    <phoneticPr fontId="4"/>
  </si>
  <si>
    <t>中分類</t>
    <rPh sb="0" eb="3">
      <t>チュウブンルイ</t>
    </rPh>
    <phoneticPr fontId="4"/>
  </si>
  <si>
    <t>小分類</t>
    <rPh sb="0" eb="1">
      <t>ショウ</t>
    </rPh>
    <rPh sb="1" eb="3">
      <t>ブンルイ</t>
    </rPh>
    <phoneticPr fontId="4"/>
  </si>
  <si>
    <t>詳細行</t>
    <rPh sb="0" eb="2">
      <t>ショウサイ</t>
    </rPh>
    <rPh sb="2" eb="3">
      <t>ギョウ</t>
    </rPh>
    <phoneticPr fontId="4"/>
  </si>
  <si>
    <t>大見出し</t>
    <rPh sb="0" eb="3">
      <t>オオミダ</t>
    </rPh>
    <phoneticPr fontId="4"/>
  </si>
  <si>
    <t>中見出し</t>
    <rPh sb="0" eb="1">
      <t>チュウ</t>
    </rPh>
    <rPh sb="1" eb="3">
      <t>ミダ</t>
    </rPh>
    <phoneticPr fontId="4"/>
  </si>
  <si>
    <t>小見出し</t>
    <rPh sb="0" eb="1">
      <t>ショウ</t>
    </rPh>
    <rPh sb="1" eb="3">
      <t>ミダ</t>
    </rPh>
    <phoneticPr fontId="4"/>
  </si>
  <si>
    <t>見出し</t>
    <rPh sb="0" eb="2">
      <t>ミダ</t>
    </rPh>
    <phoneticPr fontId="4"/>
  </si>
  <si>
    <t>セット先セル</t>
    <rPh sb="3" eb="4">
      <t>サキ</t>
    </rPh>
    <phoneticPr fontId="4"/>
  </si>
  <si>
    <t>ひな形の行数または列数</t>
    <phoneticPr fontId="4"/>
  </si>
  <si>
    <t>固定値</t>
    <rPh sb="0" eb="2">
      <t>コテイ</t>
    </rPh>
    <rPh sb="2" eb="3">
      <t>チ</t>
    </rPh>
    <phoneticPr fontId="4"/>
  </si>
  <si>
    <t>%ROW</t>
    <phoneticPr fontId="4"/>
  </si>
  <si>
    <t>スキップ条件</t>
    <rPh sb="4" eb="6">
      <t>ジョウケン</t>
    </rPh>
    <phoneticPr fontId="4"/>
  </si>
  <si>
    <t>選択条件</t>
    <rPh sb="0" eb="2">
      <t>センタク</t>
    </rPh>
    <rPh sb="2" eb="4">
      <t>ジョウケン</t>
    </rPh>
    <phoneticPr fontId="4"/>
  </si>
  <si>
    <t>加減算</t>
    <rPh sb="0" eb="3">
      <t>カゲンザン</t>
    </rPh>
    <phoneticPr fontId="4"/>
  </si>
  <si>
    <t>加算</t>
    <rPh sb="0" eb="2">
      <t>カサン</t>
    </rPh>
    <phoneticPr fontId="4"/>
  </si>
  <si>
    <t>行・列の作成禁止</t>
    <rPh sb="0" eb="1">
      <t>ギョウ</t>
    </rPh>
    <rPh sb="2" eb="3">
      <t>レツ</t>
    </rPh>
    <rPh sb="4" eb="6">
      <t>サクセイ</t>
    </rPh>
    <rPh sb="6" eb="8">
      <t>キンシ</t>
    </rPh>
    <phoneticPr fontId="4"/>
  </si>
  <si>
    <t>禁</t>
    <rPh sb="0" eb="1">
      <t>キン</t>
    </rPh>
    <phoneticPr fontId="4"/>
  </si>
  <si>
    <t>空データでの上書禁止</t>
    <rPh sb="0" eb="1">
      <t>クウ</t>
    </rPh>
    <rPh sb="6" eb="8">
      <t>ウワガ</t>
    </rPh>
    <rPh sb="8" eb="10">
      <t>キンシ</t>
    </rPh>
    <phoneticPr fontId="4"/>
  </si>
  <si>
    <t>編集後削除する列</t>
    <rPh sb="0" eb="2">
      <t>ヘンシュウ</t>
    </rPh>
    <rPh sb="2" eb="3">
      <t>ゴ</t>
    </rPh>
    <rPh sb="3" eb="5">
      <t>サクジョ</t>
    </rPh>
    <rPh sb="7" eb="8">
      <t>レツ</t>
    </rPh>
    <phoneticPr fontId="4"/>
  </si>
  <si>
    <t>編集後削除する行</t>
    <rPh sb="0" eb="2">
      <t>ヘンシュウ</t>
    </rPh>
    <rPh sb="2" eb="3">
      <t>ゴ</t>
    </rPh>
    <rPh sb="3" eb="5">
      <t>サクジョ</t>
    </rPh>
    <rPh sb="7" eb="8">
      <t>ギョウ</t>
    </rPh>
    <phoneticPr fontId="4"/>
  </si>
  <si>
    <t>文字列編集</t>
    <rPh sb="0" eb="3">
      <t>モジレツ</t>
    </rPh>
    <rPh sb="3" eb="5">
      <t>ヘンシュウ</t>
    </rPh>
    <phoneticPr fontId="4"/>
  </si>
  <si>
    <t>全置換(abc,efg,5)</t>
    <rPh sb="0" eb="1">
      <t>ゼン</t>
    </rPh>
    <rPh sb="1" eb="3">
      <t>チカン</t>
    </rPh>
    <phoneticPr fontId="4"/>
  </si>
  <si>
    <t>置換(Abc,Efg)</t>
    <rPh sb="0" eb="2">
      <t>チカン</t>
    </rPh>
    <phoneticPr fontId="4"/>
  </si>
  <si>
    <t>Trim</t>
    <phoneticPr fontId="4"/>
  </si>
  <si>
    <t>全</t>
    <rPh sb="0" eb="1">
      <t>ゼン</t>
    </rPh>
    <phoneticPr fontId="4"/>
  </si>
  <si>
    <t>取得データの切り出し</t>
    <rPh sb="0" eb="2">
      <t>シュトク</t>
    </rPh>
    <rPh sb="6" eb="7">
      <t>キ</t>
    </rPh>
    <rPh sb="8" eb="9">
      <t>ダ</t>
    </rPh>
    <phoneticPr fontId="4"/>
  </si>
  <si>
    <t>%XX%,2,3</t>
    <phoneticPr fontId="4"/>
  </si>
  <si>
    <t>取得データの分離</t>
    <rPh sb="0" eb="2">
      <t>シュトク</t>
    </rPh>
    <rPh sb="6" eb="8">
      <t>ブンリ</t>
    </rPh>
    <phoneticPr fontId="4"/>
  </si>
  <si>
    <t>%XX%,/,3</t>
    <phoneticPr fontId="4"/>
  </si>
  <si>
    <t>取得データの前ゼロ付加</t>
    <rPh sb="0" eb="2">
      <t>シュトク</t>
    </rPh>
    <rPh sb="6" eb="7">
      <t>マエ</t>
    </rPh>
    <rPh sb="9" eb="11">
      <t>フカ</t>
    </rPh>
    <phoneticPr fontId="4"/>
  </si>
  <si>
    <t>%XX%,5</t>
    <phoneticPr fontId="4"/>
  </si>
  <si>
    <t>%XX%_%YY%</t>
    <phoneticPr fontId="4"/>
  </si>
  <si>
    <t>取得データの数値計算</t>
    <rPh sb="0" eb="2">
      <t>シュトク</t>
    </rPh>
    <rPh sb="6" eb="8">
      <t>スウチ</t>
    </rPh>
    <rPh sb="8" eb="10">
      <t>ケイサン</t>
    </rPh>
    <phoneticPr fontId="4"/>
  </si>
  <si>
    <t>%XX% + %YY%</t>
    <phoneticPr fontId="4"/>
  </si>
  <si>
    <t>取得データの日付計算</t>
    <rPh sb="0" eb="2">
      <t>シュトク</t>
    </rPh>
    <rPh sb="6" eb="8">
      <t>ヒヅケ</t>
    </rPh>
    <rPh sb="8" eb="10">
      <t>ケイサン</t>
    </rPh>
    <phoneticPr fontId="4"/>
  </si>
  <si>
    <t>%開始日% + %日数%</t>
    <rPh sb="1" eb="3">
      <t>カイシ</t>
    </rPh>
    <rPh sb="3" eb="4">
      <t>ヒ</t>
    </rPh>
    <rPh sb="9" eb="11">
      <t>ニッスウ</t>
    </rPh>
    <phoneticPr fontId="4"/>
  </si>
  <si>
    <t>取得データの日時計算</t>
    <rPh sb="0" eb="2">
      <t>シュトク</t>
    </rPh>
    <rPh sb="6" eb="8">
      <t>ニチジ</t>
    </rPh>
    <rPh sb="8" eb="10">
      <t>ケイサン</t>
    </rPh>
    <phoneticPr fontId="4"/>
  </si>
  <si>
    <t>%開始時% + %秒数%</t>
    <rPh sb="1" eb="3">
      <t>カイシ</t>
    </rPh>
    <rPh sb="3" eb="4">
      <t>ジ</t>
    </rPh>
    <rPh sb="9" eb="10">
      <t>ビョウ</t>
    </rPh>
    <rPh sb="10" eb="11">
      <t>スウ</t>
    </rPh>
    <phoneticPr fontId="4"/>
  </si>
  <si>
    <t>取得データの時刻計算</t>
    <rPh sb="0" eb="2">
      <t>シュトク</t>
    </rPh>
    <rPh sb="6" eb="8">
      <t>ジコク</t>
    </rPh>
    <rPh sb="8" eb="10">
      <t>ケイサン</t>
    </rPh>
    <phoneticPr fontId="4"/>
  </si>
  <si>
    <t>端数処理桁</t>
    <rPh sb="0" eb="2">
      <t>ハスウ</t>
    </rPh>
    <rPh sb="2" eb="4">
      <t>ショリ</t>
    </rPh>
    <rPh sb="4" eb="5">
      <t>ケタ</t>
    </rPh>
    <phoneticPr fontId="4"/>
  </si>
  <si>
    <t>R, 10</t>
    <phoneticPr fontId="4"/>
  </si>
  <si>
    <t>Rd, 1</t>
    <phoneticPr fontId="4"/>
  </si>
  <si>
    <t>高度スキップ条件</t>
    <rPh sb="0" eb="2">
      <t>コウド</t>
    </rPh>
    <rPh sb="6" eb="8">
      <t>ジョウケン</t>
    </rPh>
    <phoneticPr fontId="4"/>
  </si>
  <si>
    <t>= 30</t>
    <phoneticPr fontId="4"/>
  </si>
  <si>
    <t>&lt; 45</t>
    <phoneticPr fontId="4"/>
  </si>
  <si>
    <t>高度選択条件</t>
    <rPh sb="0" eb="2">
      <t>コウド</t>
    </rPh>
    <rPh sb="2" eb="4">
      <t>センタク</t>
    </rPh>
    <rPh sb="4" eb="6">
      <t>ジョウケン</t>
    </rPh>
    <phoneticPr fontId="4"/>
  </si>
  <si>
    <t>&gt; 5</t>
    <phoneticPr fontId="4"/>
  </si>
  <si>
    <t>!= 'ABC'</t>
    <phoneticPr fontId="4"/>
  </si>
  <si>
    <t>Like 'ABC%'</t>
    <phoneticPr fontId="4"/>
  </si>
  <si>
    <t>並べ替え</t>
    <rPh sb="0" eb="1">
      <t>ナラ</t>
    </rPh>
    <rPh sb="2" eb="3">
      <t>カ</t>
    </rPh>
    <phoneticPr fontId="4"/>
  </si>
  <si>
    <t>3,N,D</t>
    <phoneticPr fontId="4"/>
  </si>
  <si>
    <t>2,d</t>
    <phoneticPr fontId="4"/>
  </si>
  <si>
    <t>セル結合</t>
    <rPh sb="2" eb="4">
      <t>ケツゴウ</t>
    </rPh>
    <phoneticPr fontId="4"/>
  </si>
  <si>
    <t>yes</t>
    <phoneticPr fontId="4"/>
  </si>
  <si>
    <t>表示形式使用</t>
    <rPh sb="0" eb="2">
      <t>ヒョウジ</t>
    </rPh>
    <rPh sb="2" eb="4">
      <t>ケイシキ</t>
    </rPh>
    <rPh sb="4" eb="6">
      <t>シヨウ</t>
    </rPh>
    <phoneticPr fontId="4"/>
  </si>
  <si>
    <t>Time</t>
    <phoneticPr fontId="4"/>
  </si>
  <si>
    <t>DateTime</t>
    <phoneticPr fontId="4"/>
  </si>
  <si>
    <t>罫線消し結合</t>
    <rPh sb="0" eb="2">
      <t>ケイセン</t>
    </rPh>
    <rPh sb="2" eb="3">
      <t>ケ</t>
    </rPh>
    <rPh sb="4" eb="6">
      <t>ケツゴウ</t>
    </rPh>
    <phoneticPr fontId="4"/>
  </si>
  <si>
    <t>yes</t>
    <phoneticPr fontId="4"/>
  </si>
  <si>
    <t>塗りつぶし</t>
    <rPh sb="0" eb="1">
      <t>ヌ</t>
    </rPh>
    <phoneticPr fontId="4"/>
  </si>
  <si>
    <t>条件塗りつぶし</t>
    <rPh sb="0" eb="2">
      <t>ジョウケン</t>
    </rPh>
    <rPh sb="2" eb="3">
      <t>ヌ</t>
    </rPh>
    <phoneticPr fontId="4"/>
  </si>
  <si>
    <t>FR</t>
    <phoneticPr fontId="4"/>
  </si>
  <si>
    <t>LA</t>
    <phoneticPr fontId="4"/>
  </si>
  <si>
    <t>行高調整</t>
    <rPh sb="0" eb="1">
      <t>ギョウ</t>
    </rPh>
    <rPh sb="1" eb="2">
      <t>コウ</t>
    </rPh>
    <rPh sb="2" eb="4">
      <t>チョウセイ</t>
    </rPh>
    <phoneticPr fontId="4"/>
  </si>
  <si>
    <t>追加入力</t>
    <rPh sb="0" eb="2">
      <t>ツイカ</t>
    </rPh>
    <rPh sb="2" eb="4">
      <t>ニュウリョク</t>
    </rPh>
    <phoneticPr fontId="4"/>
  </si>
  <si>
    <t>マッチキー</t>
    <phoneticPr fontId="4"/>
  </si>
  <si>
    <t>変換入力</t>
    <rPh sb="0" eb="2">
      <t>ヘンカン</t>
    </rPh>
    <rPh sb="2" eb="4">
      <t>ニュウリョク</t>
    </rPh>
    <phoneticPr fontId="4"/>
  </si>
  <si>
    <t>項目2</t>
    <rPh sb="0" eb="2">
      <t>コウモク</t>
    </rPh>
    <phoneticPr fontId="4"/>
  </si>
  <si>
    <t>項目3</t>
    <rPh sb="0" eb="2">
      <t>コウモク</t>
    </rPh>
    <phoneticPr fontId="4"/>
  </si>
  <si>
    <t>#項目4</t>
    <rPh sb="1" eb="3">
      <t>コウモク</t>
    </rPh>
    <phoneticPr fontId="4"/>
  </si>
  <si>
    <t>項目A</t>
    <rPh sb="0" eb="2">
      <t>コウモク</t>
    </rPh>
    <phoneticPr fontId="4"/>
  </si>
  <si>
    <t>変換対象項目名</t>
    <rPh sb="0" eb="2">
      <t>ヘンカン</t>
    </rPh>
    <rPh sb="2" eb="4">
      <t>タイショウ</t>
    </rPh>
    <rPh sb="4" eb="6">
      <t>コウモク</t>
    </rPh>
    <rPh sb="6" eb="7">
      <t>メイ</t>
    </rPh>
    <phoneticPr fontId="4"/>
  </si>
  <si>
    <t>項目B</t>
    <rPh sb="0" eb="2">
      <t>コウモク</t>
    </rPh>
    <phoneticPr fontId="4"/>
  </si>
  <si>
    <t>項目C</t>
    <rPh sb="0" eb="2">
      <t>コウモク</t>
    </rPh>
    <phoneticPr fontId="4"/>
  </si>
  <si>
    <t>直データ</t>
    <rPh sb="0" eb="1">
      <t>チョク</t>
    </rPh>
    <phoneticPr fontId="4"/>
  </si>
  <si>
    <t>男</t>
    <rPh sb="0" eb="1">
      <t>オトコ</t>
    </rPh>
    <phoneticPr fontId="4"/>
  </si>
  <si>
    <t>male</t>
    <phoneticPr fontId="4"/>
  </si>
  <si>
    <t>女</t>
    <rPh sb="0" eb="1">
      <t>オンナ</t>
    </rPh>
    <phoneticPr fontId="4"/>
  </si>
  <si>
    <t>female</t>
    <phoneticPr fontId="4"/>
  </si>
  <si>
    <t>追加変換入力</t>
    <rPh sb="0" eb="2">
      <t>ツイカ</t>
    </rPh>
    <rPh sb="2" eb="4">
      <t>ヘンカン</t>
    </rPh>
    <rPh sb="4" eb="6">
      <t>ニュウリョク</t>
    </rPh>
    <phoneticPr fontId="4"/>
  </si>
  <si>
    <t>帳票印刷設定</t>
    <rPh sb="0" eb="2">
      <t>チョウヒョウ</t>
    </rPh>
    <rPh sb="2" eb="4">
      <t>インサツ</t>
    </rPh>
    <rPh sb="4" eb="6">
      <t>セッテイ</t>
    </rPh>
    <phoneticPr fontId="4"/>
  </si>
  <si>
    <t>印刷範囲の左上</t>
    <rPh sb="0" eb="2">
      <t>インサツ</t>
    </rPh>
    <rPh sb="2" eb="4">
      <t>ハンイ</t>
    </rPh>
    <rPh sb="5" eb="7">
      <t>ヒダリウエ</t>
    </rPh>
    <phoneticPr fontId="4"/>
  </si>
  <si>
    <t>印刷範囲の右下</t>
    <rPh sb="0" eb="2">
      <t>インサツ</t>
    </rPh>
    <rPh sb="2" eb="4">
      <t>ハンイ</t>
    </rPh>
    <rPh sb="5" eb="7">
      <t>ミギシタ</t>
    </rPh>
    <phoneticPr fontId="4"/>
  </si>
  <si>
    <t>縦頁内データ数</t>
    <rPh sb="0" eb="1">
      <t>タテ</t>
    </rPh>
    <rPh sb="1" eb="2">
      <t>ページ</t>
    </rPh>
    <rPh sb="2" eb="3">
      <t>ナイ</t>
    </rPh>
    <rPh sb="6" eb="7">
      <t>スウ</t>
    </rPh>
    <phoneticPr fontId="4"/>
  </si>
  <si>
    <t>縦頁内空白データ数</t>
    <rPh sb="0" eb="1">
      <t>タテ</t>
    </rPh>
    <rPh sb="1" eb="2">
      <t>ページ</t>
    </rPh>
    <rPh sb="2" eb="3">
      <t>ナイ</t>
    </rPh>
    <rPh sb="3" eb="5">
      <t>クウハク</t>
    </rPh>
    <rPh sb="8" eb="9">
      <t>スウ</t>
    </rPh>
    <phoneticPr fontId="4"/>
  </si>
  <si>
    <t>横頁内データ数</t>
    <rPh sb="0" eb="1">
      <t>ヨコ</t>
    </rPh>
    <rPh sb="1" eb="2">
      <t>ページ</t>
    </rPh>
    <rPh sb="2" eb="3">
      <t>ナイ</t>
    </rPh>
    <rPh sb="6" eb="7">
      <t>スウ</t>
    </rPh>
    <phoneticPr fontId="4"/>
  </si>
  <si>
    <t>横頁内空白データ数</t>
    <rPh sb="0" eb="1">
      <t>ヨコ</t>
    </rPh>
    <rPh sb="1" eb="2">
      <t>ページ</t>
    </rPh>
    <rPh sb="2" eb="3">
      <t>ナイ</t>
    </rPh>
    <rPh sb="3" eb="5">
      <t>クウハク</t>
    </rPh>
    <rPh sb="8" eb="9">
      <t>スウ</t>
    </rPh>
    <phoneticPr fontId="4"/>
  </si>
  <si>
    <t>改頁結合分割</t>
    <rPh sb="0" eb="2">
      <t>カイページ</t>
    </rPh>
    <rPh sb="2" eb="4">
      <t>ケツゴウ</t>
    </rPh>
    <rPh sb="4" eb="6">
      <t>ブンカツ</t>
    </rPh>
    <phoneticPr fontId="4"/>
  </si>
  <si>
    <t>エリア改頁</t>
    <rPh sb="3" eb="5">
      <t>カイページ</t>
    </rPh>
    <phoneticPr fontId="4"/>
  </si>
  <si>
    <t>yes</t>
    <phoneticPr fontId="4"/>
  </si>
  <si>
    <t>エリア改頁固定部付き</t>
    <rPh sb="3" eb="5">
      <t>カイページ</t>
    </rPh>
    <rPh sb="5" eb="7">
      <t>コテイ</t>
    </rPh>
    <rPh sb="7" eb="8">
      <t>ブ</t>
    </rPh>
    <rPh sb="8" eb="9">
      <t>ツ</t>
    </rPh>
    <phoneticPr fontId="4"/>
  </si>
  <si>
    <t>縦強改頁項目</t>
    <rPh sb="0" eb="1">
      <t>タテ</t>
    </rPh>
    <rPh sb="1" eb="2">
      <t>キョウ</t>
    </rPh>
    <rPh sb="2" eb="4">
      <t>カイページ</t>
    </rPh>
    <rPh sb="4" eb="6">
      <t>コウモク</t>
    </rPh>
    <phoneticPr fontId="4"/>
  </si>
  <si>
    <t>縦中改頁項目</t>
    <rPh sb="0" eb="1">
      <t>タテ</t>
    </rPh>
    <rPh sb="1" eb="2">
      <t>チュウ</t>
    </rPh>
    <rPh sb="2" eb="4">
      <t>カイページ</t>
    </rPh>
    <rPh sb="4" eb="6">
      <t>コウモク</t>
    </rPh>
    <phoneticPr fontId="4"/>
  </si>
  <si>
    <t>縦弱改頁項目</t>
    <rPh sb="0" eb="1">
      <t>タテ</t>
    </rPh>
    <rPh sb="1" eb="2">
      <t>ジャク</t>
    </rPh>
    <rPh sb="2" eb="4">
      <t>カイページ</t>
    </rPh>
    <rPh sb="4" eb="6">
      <t>コウモク</t>
    </rPh>
    <phoneticPr fontId="4"/>
  </si>
  <si>
    <t>横強改頁項目</t>
    <rPh sb="0" eb="1">
      <t>ヨコ</t>
    </rPh>
    <rPh sb="1" eb="2">
      <t>キョウ</t>
    </rPh>
    <rPh sb="2" eb="4">
      <t>カイページ</t>
    </rPh>
    <rPh sb="4" eb="6">
      <t>コウモク</t>
    </rPh>
    <phoneticPr fontId="4"/>
  </si>
  <si>
    <t>横中改頁項目</t>
    <rPh sb="0" eb="1">
      <t>ヨコ</t>
    </rPh>
    <rPh sb="1" eb="2">
      <t>チュウ</t>
    </rPh>
    <rPh sb="2" eb="4">
      <t>カイページ</t>
    </rPh>
    <rPh sb="4" eb="6">
      <t>コウモク</t>
    </rPh>
    <phoneticPr fontId="4"/>
  </si>
  <si>
    <t>横弱改頁項目</t>
    <rPh sb="0" eb="1">
      <t>ヨコ</t>
    </rPh>
    <rPh sb="1" eb="2">
      <t>ジャク</t>
    </rPh>
    <rPh sb="2" eb="4">
      <t>カイページ</t>
    </rPh>
    <rPh sb="4" eb="6">
      <t>コウモク</t>
    </rPh>
    <phoneticPr fontId="4"/>
  </si>
  <si>
    <t>縦改頁高</t>
    <rPh sb="0" eb="1">
      <t>タテ</t>
    </rPh>
    <rPh sb="1" eb="2">
      <t>カイ</t>
    </rPh>
    <rPh sb="2" eb="3">
      <t>ページ</t>
    </rPh>
    <rPh sb="3" eb="4">
      <t>タカ</t>
    </rPh>
    <phoneticPr fontId="4"/>
  </si>
  <si>
    <t>203mm</t>
    <phoneticPr fontId="4"/>
  </si>
  <si>
    <t>横改頁幅</t>
    <rPh sb="0" eb="1">
      <t>ヨコ</t>
    </rPh>
    <rPh sb="1" eb="2">
      <t>カイ</t>
    </rPh>
    <rPh sb="2" eb="3">
      <t>ページ</t>
    </rPh>
    <rPh sb="3" eb="4">
      <t>ハバ</t>
    </rPh>
    <phoneticPr fontId="4"/>
  </si>
  <si>
    <t>28.4cm</t>
    <phoneticPr fontId="4"/>
  </si>
  <si>
    <t>改頁可能行</t>
    <rPh sb="0" eb="2">
      <t>カイページ</t>
    </rPh>
    <rPh sb="2" eb="4">
      <t>カノウ</t>
    </rPh>
    <rPh sb="4" eb="5">
      <t>ギョウ</t>
    </rPh>
    <phoneticPr fontId="4"/>
  </si>
  <si>
    <t>改頁可能列</t>
    <rPh sb="0" eb="2">
      <t>カイページ</t>
    </rPh>
    <rPh sb="2" eb="4">
      <t>カノウ</t>
    </rPh>
    <rPh sb="4" eb="5">
      <t>レツ</t>
    </rPh>
    <phoneticPr fontId="4"/>
  </si>
  <si>
    <t>タイトル行開始終了</t>
    <rPh sb="4" eb="5">
      <t>ギョウ</t>
    </rPh>
    <rPh sb="5" eb="7">
      <t>カイシ</t>
    </rPh>
    <rPh sb="7" eb="9">
      <t>シュウリョウ</t>
    </rPh>
    <phoneticPr fontId="4"/>
  </si>
  <si>
    <t>タイトル列開始終了</t>
    <rPh sb="4" eb="5">
      <t>レツ</t>
    </rPh>
    <rPh sb="5" eb="7">
      <t>カイシ</t>
    </rPh>
    <rPh sb="7" eb="9">
      <t>シュウリョウ</t>
    </rPh>
    <phoneticPr fontId="4"/>
  </si>
  <si>
    <t>脚注行開始終了</t>
    <rPh sb="0" eb="2">
      <t>キャクチュウ</t>
    </rPh>
    <rPh sb="2" eb="3">
      <t>ギョウ</t>
    </rPh>
    <rPh sb="3" eb="5">
      <t>カイシ</t>
    </rPh>
    <rPh sb="5" eb="7">
      <t>シュウリョウ</t>
    </rPh>
    <phoneticPr fontId="4"/>
  </si>
  <si>
    <t>脚注列開始終了</t>
    <rPh sb="0" eb="2">
      <t>キャクチュウ</t>
    </rPh>
    <rPh sb="2" eb="3">
      <t>レツ</t>
    </rPh>
    <rPh sb="3" eb="5">
      <t>カイシ</t>
    </rPh>
    <rPh sb="5" eb="7">
      <t>シュウリョウ</t>
    </rPh>
    <phoneticPr fontId="4"/>
  </si>
  <si>
    <t>END</t>
  </si>
  <si>
    <t>CTL</t>
    <phoneticPr fontId="4"/>
  </si>
  <si>
    <t>ひな形の行数または列数</t>
    <phoneticPr fontId="4"/>
  </si>
  <si>
    <t>主管部門コード</t>
  </si>
  <si>
    <t>主管部門名称</t>
  </si>
  <si>
    <t>ＰＪ名称</t>
  </si>
  <si>
    <t>顧客名称</t>
  </si>
  <si>
    <t>ＰＪ状況</t>
  </si>
  <si>
    <t>年月</t>
  </si>
  <si>
    <t>A2</t>
  </si>
  <si>
    <t>B2</t>
  </si>
  <si>
    <t>F2</t>
  </si>
  <si>
    <t>PJコード</t>
    <phoneticPr fontId="3"/>
  </si>
  <si>
    <t>PJ名称</t>
    <phoneticPr fontId="3"/>
  </si>
  <si>
    <t>PJ状況</t>
    <phoneticPr fontId="3"/>
  </si>
  <si>
    <t>A2</t>
    <phoneticPr fontId="3"/>
  </si>
  <si>
    <t>プロジェクト採算予実表</t>
    <rPh sb="6" eb="8">
      <t>サイサン</t>
    </rPh>
    <rPh sb="8" eb="10">
      <t>ヨジツ</t>
    </rPh>
    <rPh sb="10" eb="11">
      <t>ヒョウ</t>
    </rPh>
    <phoneticPr fontId="12"/>
  </si>
  <si>
    <t>原価項目</t>
  </si>
  <si>
    <t>実績</t>
  </si>
  <si>
    <t>X2</t>
    <phoneticPr fontId="3"/>
  </si>
  <si>
    <t>C2</t>
    <phoneticPr fontId="3"/>
  </si>
  <si>
    <t>yes</t>
    <phoneticPr fontId="3"/>
  </si>
  <si>
    <t>シート分割</t>
    <rPh sb="3" eb="5">
      <t>ブンカツ</t>
    </rPh>
    <phoneticPr fontId="3"/>
  </si>
  <si>
    <t>%主管部門名称%</t>
    <rPh sb="5" eb="7">
      <t>メイショウ</t>
    </rPh>
    <phoneticPr fontId="3"/>
  </si>
  <si>
    <t>シート固定</t>
    <rPh sb="3" eb="5">
      <t>コテイ</t>
    </rPh>
    <phoneticPr fontId="3"/>
  </si>
  <si>
    <t>顧客コード</t>
    <rPh sb="0" eb="2">
      <t>コキャク</t>
    </rPh>
    <phoneticPr fontId="3"/>
  </si>
  <si>
    <t>Y2</t>
    <phoneticPr fontId="3"/>
  </si>
  <si>
    <t>AL2</t>
    <phoneticPr fontId="3"/>
  </si>
  <si>
    <t>AM2</t>
    <phoneticPr fontId="3"/>
  </si>
  <si>
    <t>顧客コード</t>
    <phoneticPr fontId="3"/>
  </si>
  <si>
    <t>ＰＪコード</t>
    <phoneticPr fontId="3"/>
  </si>
  <si>
    <t>H7</t>
    <phoneticPr fontId="3"/>
  </si>
  <si>
    <t>顧客枝番</t>
    <rPh sb="2" eb="4">
      <t>エダバン</t>
    </rPh>
    <phoneticPr fontId="3"/>
  </si>
  <si>
    <t>顧客番号</t>
    <rPh sb="2" eb="4">
      <t>バンゴウ</t>
    </rPh>
    <phoneticPr fontId="3"/>
  </si>
  <si>
    <t>%顧客番号%-%顧客枝番%</t>
    <rPh sb="1" eb="3">
      <t>コキャク</t>
    </rPh>
    <rPh sb="3" eb="5">
      <t>バンゴウ</t>
    </rPh>
    <rPh sb="10" eb="12">
      <t>エダバン</t>
    </rPh>
    <phoneticPr fontId="3"/>
  </si>
  <si>
    <t>W2</t>
    <phoneticPr fontId="3"/>
  </si>
  <si>
    <t>-</t>
    <phoneticPr fontId="3"/>
  </si>
  <si>
    <t>社内</t>
    <rPh sb="0" eb="2">
      <t>シャナイ</t>
    </rPh>
    <phoneticPr fontId="3"/>
  </si>
  <si>
    <t>B7</t>
    <phoneticPr fontId="3"/>
  </si>
  <si>
    <t>H5</t>
    <phoneticPr fontId="3"/>
  </si>
  <si>
    <t>C7</t>
    <phoneticPr fontId="3"/>
  </si>
  <si>
    <t>D7</t>
    <phoneticPr fontId="3"/>
  </si>
  <si>
    <t>E7</t>
    <phoneticPr fontId="3"/>
  </si>
  <si>
    <t>F7</t>
    <phoneticPr fontId="3"/>
  </si>
  <si>
    <t>月</t>
    <phoneticPr fontId="3"/>
  </si>
  <si>
    <t>年</t>
    <phoneticPr fontId="3"/>
  </si>
  <si>
    <t>%年%年%月%月</t>
    <rPh sb="1" eb="2">
      <t>ネン</t>
    </rPh>
    <rPh sb="3" eb="4">
      <t>ネン</t>
    </rPh>
    <rPh sb="5" eb="6">
      <t>ツキ</t>
    </rPh>
    <rPh sb="7" eb="8">
      <t>ツキ</t>
    </rPh>
    <phoneticPr fontId="3"/>
  </si>
  <si>
    <t>5,2</t>
    <phoneticPr fontId="3"/>
  </si>
  <si>
    <t>1,4</t>
    <phoneticPr fontId="3"/>
  </si>
  <si>
    <t>売上</t>
  </si>
  <si>
    <t>原価</t>
  </si>
  <si>
    <t>　　労務費</t>
  </si>
  <si>
    <t>　　一括委託費</t>
  </si>
  <si>
    <t>　　社内委託費</t>
  </si>
  <si>
    <t>　　工数委託費</t>
  </si>
  <si>
    <t>　　固定経費</t>
  </si>
  <si>
    <t>　　変動経費</t>
  </si>
  <si>
    <t>　　材料費</t>
  </si>
  <si>
    <t>　　共通費</t>
  </si>
  <si>
    <t>粗利益</t>
  </si>
  <si>
    <t>粗利率</t>
  </si>
  <si>
    <t>販管費</t>
  </si>
  <si>
    <t>営業利益</t>
  </si>
  <si>
    <t>営利率</t>
    <phoneticPr fontId="3"/>
  </si>
  <si>
    <t>H9</t>
    <phoneticPr fontId="3"/>
  </si>
  <si>
    <t>H10</t>
    <phoneticPr fontId="3"/>
  </si>
  <si>
    <t>H11</t>
  </si>
  <si>
    <t>H12</t>
  </si>
  <si>
    <t>H13</t>
  </si>
  <si>
    <t>H14</t>
  </si>
  <si>
    <t>H15</t>
  </si>
  <si>
    <t>H16</t>
  </si>
  <si>
    <t>H19</t>
    <phoneticPr fontId="3"/>
  </si>
  <si>
    <t>予定</t>
    <rPh sb="0" eb="2">
      <t>ヨテイ</t>
    </rPh>
    <phoneticPr fontId="3"/>
  </si>
  <si>
    <t>実績</t>
    <rPh sb="0" eb="2">
      <t>ジッセキ</t>
    </rPh>
    <phoneticPr fontId="3"/>
  </si>
  <si>
    <t>予定売上</t>
    <rPh sb="0" eb="2">
      <t>ヨテイ</t>
    </rPh>
    <phoneticPr fontId="3"/>
  </si>
  <si>
    <t>予定労務費</t>
    <phoneticPr fontId="3"/>
  </si>
  <si>
    <t>実績売上</t>
    <rPh sb="0" eb="2">
      <t>ジッセキ</t>
    </rPh>
    <phoneticPr fontId="3"/>
  </si>
  <si>
    <t>実績労務費</t>
    <phoneticPr fontId="3"/>
  </si>
  <si>
    <t>実績一括委託費</t>
    <phoneticPr fontId="3"/>
  </si>
  <si>
    <t>予定一括委託費</t>
    <phoneticPr fontId="3"/>
  </si>
  <si>
    <t>予定社内委託費</t>
    <phoneticPr fontId="3"/>
  </si>
  <si>
    <t>予定工数委託費</t>
    <phoneticPr fontId="3"/>
  </si>
  <si>
    <t>予定固定経費</t>
    <phoneticPr fontId="3"/>
  </si>
  <si>
    <t>予定変動経費</t>
    <phoneticPr fontId="3"/>
  </si>
  <si>
    <t>予定材料費</t>
    <phoneticPr fontId="3"/>
  </si>
  <si>
    <t>予定共通費</t>
    <phoneticPr fontId="3"/>
  </si>
  <si>
    <t>予定販管費</t>
    <phoneticPr fontId="3"/>
  </si>
  <si>
    <t>実績社内委託費</t>
    <phoneticPr fontId="3"/>
  </si>
  <si>
    <t>実績工数委託費</t>
    <phoneticPr fontId="3"/>
  </si>
  <si>
    <t>実績固定経費</t>
    <phoneticPr fontId="3"/>
  </si>
  <si>
    <t>実績変動経費</t>
    <phoneticPr fontId="3"/>
  </si>
  <si>
    <t>実績材料費</t>
    <phoneticPr fontId="3"/>
  </si>
  <si>
    <t>実績共通費</t>
    <phoneticPr fontId="3"/>
  </si>
  <si>
    <t>実績販管費</t>
    <phoneticPr fontId="3"/>
  </si>
  <si>
    <t>AQ2</t>
  </si>
  <si>
    <t>AR2</t>
  </si>
  <si>
    <t>AO2</t>
  </si>
  <si>
    <t>AS2</t>
  </si>
  <si>
    <t>AT2</t>
  </si>
  <si>
    <t>AU2</t>
  </si>
  <si>
    <t>AV2</t>
  </si>
  <si>
    <t>AW2</t>
  </si>
  <si>
    <t>AX2</t>
  </si>
  <si>
    <t>BA2</t>
  </si>
  <si>
    <t>BD2</t>
  </si>
  <si>
    <t>BF2</t>
  </si>
  <si>
    <t>BG2</t>
  </si>
  <si>
    <t>BH2</t>
  </si>
  <si>
    <t>BI2</t>
  </si>
  <si>
    <t>BJ2</t>
  </si>
  <si>
    <t>BK2</t>
  </si>
  <si>
    <t>BL2</t>
  </si>
  <si>
    <t>BM2</t>
  </si>
  <si>
    <t>BP2</t>
  </si>
  <si>
    <t>I7</t>
  </si>
  <si>
    <t>I9</t>
  </si>
  <si>
    <t>I10</t>
  </si>
  <si>
    <t>I11</t>
  </si>
  <si>
    <t>I12</t>
  </si>
  <si>
    <t>I13</t>
  </si>
  <si>
    <t>I14</t>
  </si>
  <si>
    <t>I15</t>
  </si>
  <si>
    <t>I16</t>
  </si>
  <si>
    <t>I19</t>
  </si>
  <si>
    <t>　　労務費</t>
    <phoneticPr fontId="3"/>
  </si>
  <si>
    <t>　　一括委託費</t>
    <phoneticPr fontId="3"/>
  </si>
  <si>
    <t>　　社内委託費</t>
    <phoneticPr fontId="3"/>
  </si>
  <si>
    <t>　　工数委託費</t>
    <phoneticPr fontId="3"/>
  </si>
  <si>
    <t>　　固定経費</t>
    <phoneticPr fontId="3"/>
  </si>
  <si>
    <t>　　変動経費</t>
    <phoneticPr fontId="3"/>
  </si>
  <si>
    <t>　　材料費</t>
    <phoneticPr fontId="3"/>
  </si>
  <si>
    <t>　　共通費</t>
    <phoneticPr fontId="3"/>
  </si>
  <si>
    <t>#S</t>
    <phoneticPr fontId="3"/>
  </si>
  <si>
    <t>総合計</t>
    <rPh sb="0" eb="1">
      <t>ソウ</t>
    </rPh>
    <rPh sb="1" eb="3">
      <t>ゴウケイ</t>
    </rPh>
    <phoneticPr fontId="3"/>
  </si>
  <si>
    <t>9月</t>
    <rPh sb="1" eb="2">
      <t>ガツ</t>
    </rPh>
    <phoneticPr fontId="3"/>
  </si>
  <si>
    <t>上期合計</t>
    <rPh sb="0" eb="2">
      <t>カミキ</t>
    </rPh>
    <rPh sb="2" eb="4">
      <t>ゴウケイ</t>
    </rPh>
    <phoneticPr fontId="3"/>
  </si>
  <si>
    <t>3月</t>
    <rPh sb="1" eb="2">
      <t>ガツ</t>
    </rPh>
    <phoneticPr fontId="3"/>
  </si>
  <si>
    <t>C4</t>
    <phoneticPr fontId="3"/>
  </si>
  <si>
    <t>年度</t>
    <rPh sb="0" eb="2">
      <t>ネンド</t>
    </rPh>
    <phoneticPr fontId="3"/>
  </si>
  <si>
    <t>C3</t>
    <phoneticPr fontId="3"/>
  </si>
  <si>
    <t>予定</t>
    <phoneticPr fontId="3"/>
  </si>
  <si>
    <t>%年%年度</t>
    <rPh sb="1" eb="2">
      <t>ネン</t>
    </rPh>
    <rPh sb="3" eb="5">
      <t>ネンド</t>
    </rPh>
    <phoneticPr fontId="3"/>
  </si>
  <si>
    <t>%月%月</t>
    <rPh sb="1" eb="2">
      <t>ツキ</t>
    </rPh>
    <rPh sb="3" eb="4">
      <t>ツキ</t>
    </rPh>
    <phoneticPr fontId="4"/>
  </si>
  <si>
    <t>%西暦%年</t>
    <rPh sb="1" eb="3">
      <t>セイレキ</t>
    </rPh>
    <rPh sb="4" eb="5">
      <t>ネン</t>
    </rPh>
    <phoneticPr fontId="4"/>
  </si>
  <si>
    <t>%年度%年度</t>
    <rPh sb="1" eb="3">
      <t>ネンド</t>
    </rPh>
    <rPh sb="4" eb="6">
      <t>ネンド</t>
    </rPh>
    <phoneticPr fontId="4"/>
  </si>
  <si>
    <t>C2</t>
    <phoneticPr fontId="4"/>
  </si>
  <si>
    <t>B2</t>
    <phoneticPr fontId="4"/>
  </si>
  <si>
    <t>A2</t>
    <phoneticPr fontId="4"/>
  </si>
  <si>
    <t>月ラベル</t>
    <rPh sb="0" eb="1">
      <t>ツキ</t>
    </rPh>
    <phoneticPr fontId="4"/>
  </si>
  <si>
    <t>年ラベル</t>
    <rPh sb="0" eb="1">
      <t>ネン</t>
    </rPh>
    <phoneticPr fontId="4"/>
  </si>
  <si>
    <t>年度ラベル</t>
    <rPh sb="0" eb="2">
      <t>ネンド</t>
    </rPh>
    <phoneticPr fontId="4"/>
  </si>
  <si>
    <t>月</t>
    <rPh sb="0" eb="1">
      <t>ツキ</t>
    </rPh>
    <phoneticPr fontId="6"/>
  </si>
  <si>
    <t>西暦</t>
    <rPh sb="0" eb="2">
      <t>セイレキ</t>
    </rPh>
    <phoneticPr fontId="6"/>
  </si>
  <si>
    <t>年度</t>
    <rPh sb="0" eb="2">
      <t>ネンド</t>
    </rPh>
    <phoneticPr fontId="6"/>
  </si>
  <si>
    <t>D7</t>
    <phoneticPr fontId="4"/>
  </si>
  <si>
    <t>D13</t>
    <phoneticPr fontId="4"/>
  </si>
  <si>
    <t>H5</t>
    <phoneticPr fontId="4"/>
  </si>
  <si>
    <t>I37</t>
    <phoneticPr fontId="4"/>
  </si>
  <si>
    <t>主管部門コード</t>
    <phoneticPr fontId="3"/>
  </si>
  <si>
    <t>月ラベル</t>
    <rPh sb="0" eb="1">
      <t>ツキ</t>
    </rPh>
    <phoneticPr fontId="3"/>
  </si>
  <si>
    <t>%月%月</t>
    <rPh sb="1" eb="2">
      <t>ツキ</t>
    </rPh>
    <rPh sb="3" eb="4">
      <t>ツキ</t>
    </rPh>
    <phoneticPr fontId="3"/>
  </si>
  <si>
    <t>下期合計</t>
    <rPh sb="0" eb="2">
      <t>シモキ</t>
    </rPh>
    <rPh sb="2" eb="4">
      <t>ゴウケイ</t>
    </rPh>
    <phoneticPr fontId="3"/>
  </si>
  <si>
    <t>M5</t>
    <phoneticPr fontId="4"/>
  </si>
  <si>
    <t>N37</t>
    <phoneticPr fontId="4"/>
  </si>
  <si>
    <t>半期ラベル</t>
    <rPh sb="0" eb="2">
      <t>ハンキ</t>
    </rPh>
    <phoneticPr fontId="4"/>
  </si>
  <si>
    <t>D2</t>
    <phoneticPr fontId="3"/>
  </si>
  <si>
    <t>対象範囲の右下</t>
    <rPh sb="0" eb="2">
      <t>タイショウ</t>
    </rPh>
    <rPh sb="2" eb="4">
      <t>ハンイ</t>
    </rPh>
    <rPh sb="5" eb="7">
      <t>ミギシタ</t>
    </rPh>
    <phoneticPr fontId="4"/>
  </si>
  <si>
    <t>A8</t>
    <phoneticPr fontId="4"/>
  </si>
  <si>
    <t>B8</t>
    <phoneticPr fontId="4"/>
  </si>
  <si>
    <t>C8</t>
    <phoneticPr fontId="4"/>
  </si>
  <si>
    <t>D8</t>
    <phoneticPr fontId="3"/>
  </si>
  <si>
    <t>大見出し</t>
    <rPh sb="0" eb="1">
      <t>ダイ</t>
    </rPh>
    <rPh sb="1" eb="3">
      <t>ミダ</t>
    </rPh>
    <phoneticPr fontId="4"/>
  </si>
  <si>
    <t>大見出し</t>
    <rPh sb="1" eb="3">
      <t>ミダ</t>
    </rPh>
    <phoneticPr fontId="4"/>
  </si>
  <si>
    <t>AK38</t>
    <phoneticPr fontId="3"/>
  </si>
  <si>
    <t>AH21</t>
    <phoneticPr fontId="3"/>
  </si>
  <si>
    <t>主管部門</t>
    <rPh sb="0" eb="2">
      <t>シュカン</t>
    </rPh>
    <rPh sb="2" eb="4">
      <t>ブモン</t>
    </rPh>
    <phoneticPr fontId="3"/>
  </si>
  <si>
    <t>No</t>
    <phoneticPr fontId="3"/>
  </si>
  <si>
    <t>状況</t>
    <rPh sb="0" eb="2">
      <t>ジョウキョウ</t>
    </rPh>
    <phoneticPr fontId="3"/>
  </si>
  <si>
    <t>PM</t>
    <phoneticPr fontId="3"/>
  </si>
  <si>
    <t>PL</t>
    <phoneticPr fontId="3"/>
  </si>
  <si>
    <t>検収予定日</t>
    <rPh sb="0" eb="5">
      <t>ケンシュウヨテイビ</t>
    </rPh>
    <phoneticPr fontId="3"/>
  </si>
  <si>
    <t>検収日</t>
    <rPh sb="0" eb="3">
      <t>ケンシュウビ</t>
    </rPh>
    <phoneticPr fontId="3"/>
  </si>
  <si>
    <t>工程</t>
    <rPh sb="0" eb="2">
      <t>コウテイ</t>
    </rPh>
    <phoneticPr fontId="3"/>
  </si>
  <si>
    <t>委託先契約番号</t>
    <rPh sb="0" eb="3">
      <t>イタクサキ</t>
    </rPh>
    <rPh sb="3" eb="7">
      <t>ケイヤクバンゴウ</t>
    </rPh>
    <phoneticPr fontId="3"/>
  </si>
  <si>
    <t>G7</t>
    <phoneticPr fontId="3"/>
  </si>
  <si>
    <t>L7</t>
    <phoneticPr fontId="3"/>
  </si>
  <si>
    <t>J7</t>
    <phoneticPr fontId="3"/>
  </si>
  <si>
    <t>K7</t>
    <phoneticPr fontId="3"/>
  </si>
  <si>
    <t>DATA</t>
  </si>
  <si>
    <t>I7</t>
    <phoneticPr fontId="3"/>
  </si>
  <si>
    <t>エラー内容表示</t>
    <rPh sb="3" eb="5">
      <t>ナイヨウ</t>
    </rPh>
    <rPh sb="5" eb="7">
      <t>ヒョウジ</t>
    </rPh>
    <phoneticPr fontId="3"/>
  </si>
  <si>
    <t>Date</t>
    <phoneticPr fontId="3"/>
  </si>
  <si>
    <t>月次締処理エラーチェック結果</t>
    <phoneticPr fontId="3"/>
  </si>
  <si>
    <t>確認済み</t>
    <rPh sb="0" eb="2">
      <t>カクニン</t>
    </rPh>
    <rPh sb="2" eb="3">
      <t>ズ</t>
    </rPh>
    <phoneticPr fontId="3"/>
  </si>
  <si>
    <t>URL</t>
    <phoneticPr fontId="3"/>
  </si>
  <si>
    <t>PJ名称</t>
    <rPh sb="2" eb="4">
      <t>メイショウ</t>
    </rPh>
    <phoneticPr fontId="3"/>
  </si>
  <si>
    <t>O7</t>
    <phoneticPr fontId="3"/>
  </si>
  <si>
    <t>PJコード</t>
  </si>
  <si>
    <t>PM</t>
  </si>
  <si>
    <t>PL</t>
  </si>
  <si>
    <t>主管部門名</t>
    <rPh sb="0" eb="2">
      <t>シュカン</t>
    </rPh>
    <rPh sb="2" eb="4">
      <t>ブモン</t>
    </rPh>
    <phoneticPr fontId="3"/>
  </si>
  <si>
    <t>http://localhost:8081/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</si>
</sst>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;[Red]\-#,##0\ "/>
  </numFmts>
  <fonts count="22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i/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メイリオ"/>
      <family val="2"/>
    </font>
    <font>
      <sz val="2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明朝"/>
      <family val="1"/>
      <charset val="128"/>
    </font>
    <font>
      <sz val="11"/>
      <name val="Meiryo UI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游ゴシック"/>
      <family val="3"/>
      <charset val="128"/>
    </font>
    <font>
      <sz val="11"/>
      <color theme="1"/>
      <name val="ＭＳ Ｐゴシック"/>
      <family val="2"/>
      <scheme val="minor"/>
    </font>
    <font>
      <u/>
      <sz val="11"/>
      <color theme="10"/>
      <name val="ＭＳ Ｐゴシック"/>
      <family val="2"/>
      <charset val="128"/>
      <scheme val="minor"/>
    </font>
  </fonts>
  <fills count="22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mediumGray">
        <bgColor theme="0" tint="-0.249977111117893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8F8F8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theme="8" tint="-0.2499465926084170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6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9" fillId="0" borderId="0"/>
    <xf numFmtId="0" fontId="20" fillId="0" borderId="0"/>
    <xf numFmtId="0" fontId="21" fillId="0" borderId="0" applyNumberFormat="0" applyFill="0" applyBorder="0" applyAlignment="0" applyProtection="0">
      <alignment vertical="center"/>
    </xf>
  </cellStyleXfs>
  <cellXfs count="154">
    <xf numFmtId="0" fontId="0" fillId="0" borderId="0" xfId="0">
      <alignment vertical="center"/>
    </xf>
    <xf numFmtId="0" fontId="5" fillId="3" borderId="0" xfId="0" applyFont="1" applyFill="1">
      <alignment vertical="center"/>
    </xf>
    <xf numFmtId="0" fontId="5" fillId="3" borderId="1" xfId="0" applyFont="1" applyFill="1" applyBorder="1">
      <alignment vertical="center"/>
    </xf>
    <xf numFmtId="0" fontId="5" fillId="0" borderId="0" xfId="0" applyFont="1">
      <alignment vertical="center"/>
    </xf>
    <xf numFmtId="0" fontId="5" fillId="5" borderId="1" xfId="2" applyFont="1" applyFill="1" applyBorder="1">
      <alignment vertical="center"/>
    </xf>
    <xf numFmtId="0" fontId="5" fillId="0" borderId="1" xfId="0" applyFont="1" applyBorder="1">
      <alignment vertical="center"/>
    </xf>
    <xf numFmtId="0" fontId="5" fillId="6" borderId="0" xfId="3" applyFont="1" applyFill="1">
      <alignment vertical="center"/>
    </xf>
    <xf numFmtId="0" fontId="5" fillId="0" borderId="0" xfId="3" applyFont="1">
      <alignment vertical="center"/>
    </xf>
    <xf numFmtId="0" fontId="5" fillId="3" borderId="0" xfId="3" applyFont="1" applyFill="1">
      <alignment vertical="center"/>
    </xf>
    <xf numFmtId="0" fontId="5" fillId="3" borderId="1" xfId="3" applyFont="1" applyFill="1" applyBorder="1">
      <alignment vertical="center"/>
    </xf>
    <xf numFmtId="0" fontId="5" fillId="0" borderId="1" xfId="3" applyFont="1" applyBorder="1">
      <alignment vertical="center"/>
    </xf>
    <xf numFmtId="0" fontId="5" fillId="4" borderId="1" xfId="3" applyFont="1" applyFill="1" applyBorder="1">
      <alignment vertical="center"/>
    </xf>
    <xf numFmtId="0" fontId="5" fillId="5" borderId="1" xfId="3" applyFont="1" applyFill="1" applyBorder="1">
      <alignment vertical="center"/>
    </xf>
    <xf numFmtId="0" fontId="5" fillId="0" borderId="2" xfId="3" applyFont="1" applyBorder="1">
      <alignment vertical="center"/>
    </xf>
    <xf numFmtId="0" fontId="5" fillId="0" borderId="3" xfId="3" applyFont="1" applyBorder="1">
      <alignment vertical="center"/>
    </xf>
    <xf numFmtId="0" fontId="5" fillId="0" borderId="4" xfId="3" applyFont="1" applyBorder="1">
      <alignment vertical="center"/>
    </xf>
    <xf numFmtId="0" fontId="5" fillId="0" borderId="5" xfId="3" applyFont="1" applyBorder="1">
      <alignment vertical="center"/>
    </xf>
    <xf numFmtId="0" fontId="5" fillId="5" borderId="6" xfId="3" applyFont="1" applyFill="1" applyBorder="1">
      <alignment vertical="center"/>
    </xf>
    <xf numFmtId="0" fontId="5" fillId="5" borderId="5" xfId="3" applyFont="1" applyFill="1" applyBorder="1">
      <alignment vertical="center"/>
    </xf>
    <xf numFmtId="0" fontId="5" fillId="0" borderId="6" xfId="3" applyFont="1" applyBorder="1">
      <alignment vertical="center"/>
    </xf>
    <xf numFmtId="0" fontId="5" fillId="0" borderId="1" xfId="2" applyFont="1" applyBorder="1">
      <alignment vertical="center"/>
    </xf>
    <xf numFmtId="0" fontId="5" fillId="0" borderId="7" xfId="2" applyFont="1" applyBorder="1">
      <alignment vertical="center"/>
    </xf>
    <xf numFmtId="0" fontId="5" fillId="5" borderId="0" xfId="3" applyFont="1" applyFill="1">
      <alignment vertical="center"/>
    </xf>
    <xf numFmtId="0" fontId="7" fillId="6" borderId="3" xfId="3" applyFont="1" applyFill="1" applyBorder="1">
      <alignment vertical="center"/>
    </xf>
    <xf numFmtId="0" fontId="5" fillId="0" borderId="1" xfId="3" quotePrefix="1" applyFont="1" applyBorder="1">
      <alignment vertical="center"/>
    </xf>
    <xf numFmtId="0" fontId="7" fillId="0" borderId="1" xfId="3" applyFont="1" applyBorder="1">
      <alignment vertical="center"/>
    </xf>
    <xf numFmtId="0" fontId="5" fillId="7" borderId="1" xfId="3" applyFont="1" applyFill="1" applyBorder="1">
      <alignment vertical="center"/>
    </xf>
    <xf numFmtId="49" fontId="5" fillId="0" borderId="0" xfId="3" applyNumberFormat="1" applyFont="1">
      <alignment vertical="center"/>
    </xf>
    <xf numFmtId="0" fontId="5" fillId="8" borderId="1" xfId="0" applyFont="1" applyFill="1" applyBorder="1">
      <alignment vertical="center"/>
    </xf>
    <xf numFmtId="0" fontId="5" fillId="0" borderId="0" xfId="2" applyFont="1">
      <alignment vertical="center"/>
    </xf>
    <xf numFmtId="0" fontId="5" fillId="0" borderId="8" xfId="2" applyFont="1" applyBorder="1">
      <alignment vertical="center"/>
    </xf>
    <xf numFmtId="0" fontId="7" fillId="6" borderId="1" xfId="3" applyFont="1" applyFill="1" applyBorder="1">
      <alignment vertical="center"/>
    </xf>
    <xf numFmtId="0" fontId="7" fillId="9" borderId="1" xfId="3" applyFont="1" applyFill="1" applyBorder="1">
      <alignment vertical="center"/>
    </xf>
    <xf numFmtId="0" fontId="7" fillId="9" borderId="0" xfId="3" applyFont="1" applyFill="1">
      <alignment vertical="center"/>
    </xf>
    <xf numFmtId="0" fontId="5" fillId="10" borderId="1" xfId="2" applyFont="1" applyFill="1" applyBorder="1">
      <alignment vertical="center"/>
    </xf>
    <xf numFmtId="0" fontId="5" fillId="10" borderId="1" xfId="3" applyFont="1" applyFill="1" applyBorder="1">
      <alignment vertical="center"/>
    </xf>
    <xf numFmtId="0" fontId="5" fillId="9" borderId="1" xfId="3" applyFont="1" applyFill="1" applyBorder="1">
      <alignment vertical="center"/>
    </xf>
    <xf numFmtId="0" fontId="8" fillId="0" borderId="1" xfId="3" applyFont="1" applyBorder="1" applyAlignment="1">
      <alignment horizontal="left" vertical="center"/>
    </xf>
    <xf numFmtId="0" fontId="8" fillId="0" borderId="1" xfId="3" applyFont="1" applyBorder="1">
      <alignment vertical="center"/>
    </xf>
    <xf numFmtId="0" fontId="5" fillId="0" borderId="1" xfId="3" applyFont="1" applyBorder="1" applyAlignment="1">
      <alignment horizontal="center" vertical="center"/>
    </xf>
    <xf numFmtId="0" fontId="5" fillId="0" borderId="9" xfId="3" applyFont="1" applyBorder="1">
      <alignment vertical="center"/>
    </xf>
    <xf numFmtId="0" fontId="5" fillId="0" borderId="8" xfId="3" applyFont="1" applyBorder="1">
      <alignment vertical="center"/>
    </xf>
    <xf numFmtId="0" fontId="5" fillId="11" borderId="1" xfId="3" applyFont="1" applyFill="1" applyBorder="1">
      <alignment vertical="center"/>
    </xf>
    <xf numFmtId="0" fontId="5" fillId="8" borderId="1" xfId="3" applyFont="1" applyFill="1" applyBorder="1">
      <alignment vertical="center"/>
    </xf>
    <xf numFmtId="0" fontId="2" fillId="0" borderId="1" xfId="1" applyFont="1" applyBorder="1" applyAlignment="1">
      <alignment vertical="center"/>
    </xf>
    <xf numFmtId="0" fontId="2" fillId="2" borderId="0" xfId="1" applyFont="1" applyFill="1" applyAlignment="1">
      <alignment vertical="center"/>
    </xf>
    <xf numFmtId="0" fontId="2" fillId="0" borderId="0" xfId="1" applyFont="1" applyAlignment="1">
      <alignment vertical="center"/>
    </xf>
    <xf numFmtId="38" fontId="2" fillId="0" borderId="1" xfId="1" applyNumberFormat="1" applyFont="1" applyBorder="1" applyAlignment="1">
      <alignment vertical="center"/>
    </xf>
    <xf numFmtId="38" fontId="2" fillId="0" borderId="0" xfId="1" applyNumberFormat="1" applyFont="1" applyAlignment="1">
      <alignment vertical="center"/>
    </xf>
    <xf numFmtId="0" fontId="5" fillId="2" borderId="0" xfId="3" applyFont="1" applyFill="1">
      <alignment vertical="center"/>
    </xf>
    <xf numFmtId="0" fontId="5" fillId="12" borderId="0" xfId="3" applyFont="1" applyFill="1">
      <alignment vertical="center"/>
    </xf>
    <xf numFmtId="0" fontId="5" fillId="13" borderId="1" xfId="3" applyFont="1" applyFill="1" applyBorder="1">
      <alignment vertical="center"/>
    </xf>
    <xf numFmtId="0" fontId="9" fillId="0" borderId="0" xfId="0" applyFont="1">
      <alignment vertical="center"/>
    </xf>
    <xf numFmtId="49" fontId="10" fillId="14" borderId="1" xfId="0" applyNumberFormat="1" applyFont="1" applyFill="1" applyBorder="1">
      <alignment vertical="center"/>
    </xf>
    <xf numFmtId="0" fontId="5" fillId="0" borderId="7" xfId="0" applyFont="1" applyBorder="1">
      <alignment vertical="center"/>
    </xf>
    <xf numFmtId="0" fontId="5" fillId="0" borderId="10" xfId="0" applyFont="1" applyBorder="1">
      <alignment vertical="center"/>
    </xf>
    <xf numFmtId="0" fontId="11" fillId="0" borderId="0" xfId="0" applyFont="1" applyAlignment="1"/>
    <xf numFmtId="0" fontId="0" fillId="0" borderId="0" xfId="0" applyAlignment="1"/>
    <xf numFmtId="0" fontId="13" fillId="0" borderId="1" xfId="0" applyFont="1" applyBorder="1" applyAlignment="1"/>
    <xf numFmtId="0" fontId="14" fillId="16" borderId="16" xfId="0" applyFont="1" applyFill="1" applyBorder="1" applyAlignment="1"/>
    <xf numFmtId="0" fontId="15" fillId="0" borderId="0" xfId="0" applyFont="1" applyAlignment="1"/>
    <xf numFmtId="0" fontId="13" fillId="15" borderId="9" xfId="0" applyFont="1" applyFill="1" applyBorder="1" applyAlignment="1">
      <alignment vertical="top"/>
    </xf>
    <xf numFmtId="176" fontId="15" fillId="0" borderId="12" xfId="0" applyNumberFormat="1" applyFont="1" applyBorder="1" applyAlignment="1"/>
    <xf numFmtId="0" fontId="13" fillId="15" borderId="14" xfId="0" applyFont="1" applyFill="1" applyBorder="1" applyAlignment="1">
      <alignment vertical="top"/>
    </xf>
    <xf numFmtId="0" fontId="13" fillId="15" borderId="13" xfId="0" applyFont="1" applyFill="1" applyBorder="1" applyAlignment="1">
      <alignment vertical="top"/>
    </xf>
    <xf numFmtId="176" fontId="15" fillId="0" borderId="13" xfId="0" applyNumberFormat="1" applyFont="1" applyBorder="1" applyAlignment="1"/>
    <xf numFmtId="176" fontId="15" fillId="0" borderId="10" xfId="0" applyNumberFormat="1" applyFont="1" applyBorder="1" applyAlignment="1"/>
    <xf numFmtId="0" fontId="13" fillId="15" borderId="0" xfId="0" applyFont="1" applyFill="1" applyAlignment="1">
      <alignment vertical="top"/>
    </xf>
    <xf numFmtId="176" fontId="15" fillId="0" borderId="0" xfId="0" applyNumberFormat="1" applyFont="1" applyAlignment="1"/>
    <xf numFmtId="0" fontId="14" fillId="18" borderId="15" xfId="0" applyFont="1" applyFill="1" applyBorder="1" applyAlignment="1"/>
    <xf numFmtId="0" fontId="14" fillId="18" borderId="11" xfId="0" applyFont="1" applyFill="1" applyBorder="1" applyAlignment="1"/>
    <xf numFmtId="0" fontId="14" fillId="18" borderId="11" xfId="0" applyFont="1" applyFill="1" applyBorder="1" applyAlignment="1">
      <alignment horizontal="left"/>
    </xf>
    <xf numFmtId="0" fontId="14" fillId="18" borderId="9" xfId="0" applyFont="1" applyFill="1" applyBorder="1" applyAlignment="1"/>
    <xf numFmtId="0" fontId="14" fillId="18" borderId="0" xfId="0" applyFont="1" applyFill="1" applyAlignment="1"/>
    <xf numFmtId="0" fontId="13" fillId="19" borderId="9" xfId="0" applyFont="1" applyFill="1" applyBorder="1" applyAlignment="1">
      <alignment vertical="top"/>
    </xf>
    <xf numFmtId="0" fontId="13" fillId="19" borderId="0" xfId="0" applyFont="1" applyFill="1" applyAlignment="1">
      <alignment vertical="top"/>
    </xf>
    <xf numFmtId="0" fontId="13" fillId="19" borderId="14" xfId="0" applyFont="1" applyFill="1" applyBorder="1" applyAlignment="1">
      <alignment vertical="top"/>
    </xf>
    <xf numFmtId="0" fontId="13" fillId="19" borderId="13" xfId="0" applyFont="1" applyFill="1" applyBorder="1" applyAlignment="1">
      <alignment vertical="top"/>
    </xf>
    <xf numFmtId="0" fontId="13" fillId="19" borderId="1" xfId="0" applyFont="1" applyFill="1" applyBorder="1" applyAlignment="1"/>
    <xf numFmtId="176" fontId="15" fillId="0" borderId="18" xfId="0" applyNumberFormat="1" applyFont="1" applyBorder="1" applyAlignment="1"/>
    <xf numFmtId="176" fontId="15" fillId="0" borderId="17" xfId="0" applyNumberFormat="1" applyFont="1" applyBorder="1" applyAlignment="1"/>
    <xf numFmtId="0" fontId="14" fillId="18" borderId="16" xfId="0" applyFont="1" applyFill="1" applyBorder="1" applyAlignment="1"/>
    <xf numFmtId="0" fontId="14" fillId="18" borderId="12" xfId="0" applyFont="1" applyFill="1" applyBorder="1" applyAlignment="1"/>
    <xf numFmtId="0" fontId="13" fillId="19" borderId="12" xfId="0" applyFont="1" applyFill="1" applyBorder="1" applyAlignment="1"/>
    <xf numFmtId="0" fontId="13" fillId="19" borderId="10" xfId="0" applyFont="1" applyFill="1" applyBorder="1" applyAlignment="1"/>
    <xf numFmtId="0" fontId="13" fillId="15" borderId="16" xfId="0" applyFont="1" applyFill="1" applyBorder="1" applyAlignment="1"/>
    <xf numFmtId="0" fontId="13" fillId="15" borderId="12" xfId="0" applyFont="1" applyFill="1" applyBorder="1" applyAlignment="1"/>
    <xf numFmtId="0" fontId="13" fillId="15" borderId="10" xfId="0" applyFont="1" applyFill="1" applyBorder="1" applyAlignment="1"/>
    <xf numFmtId="0" fontId="14" fillId="18" borderId="14" xfId="0" applyFont="1" applyFill="1" applyBorder="1" applyAlignment="1">
      <alignment horizontal="left"/>
    </xf>
    <xf numFmtId="0" fontId="14" fillId="18" borderId="13" xfId="0" applyFont="1" applyFill="1" applyBorder="1" applyAlignment="1">
      <alignment horizontal="left"/>
    </xf>
    <xf numFmtId="0" fontId="14" fillId="16" borderId="10" xfId="0" applyFont="1" applyFill="1" applyBorder="1" applyAlignment="1"/>
    <xf numFmtId="0" fontId="14" fillId="16" borderId="15" xfId="0" applyFont="1" applyFill="1" applyBorder="1" applyAlignment="1"/>
    <xf numFmtId="0" fontId="14" fillId="16" borderId="14" xfId="0" applyFont="1" applyFill="1" applyBorder="1" applyAlignment="1"/>
    <xf numFmtId="176" fontId="15" fillId="0" borderId="9" xfId="0" applyNumberFormat="1" applyFont="1" applyBorder="1" applyAlignment="1"/>
    <xf numFmtId="176" fontId="15" fillId="0" borderId="14" xfId="0" applyNumberFormat="1" applyFont="1" applyBorder="1" applyAlignment="1"/>
    <xf numFmtId="176" fontId="15" fillId="0" borderId="19" xfId="0" applyNumberFormat="1" applyFont="1" applyBorder="1" applyAlignment="1"/>
    <xf numFmtId="49" fontId="10" fillId="14" borderId="0" xfId="0" applyNumberFormat="1" applyFont="1" applyFill="1">
      <alignment vertical="center"/>
    </xf>
    <xf numFmtId="0" fontId="2" fillId="0" borderId="0" xfId="1" applyFont="1"/>
    <xf numFmtId="56" fontId="2" fillId="0" borderId="0" xfId="1" applyNumberFormat="1" applyFont="1"/>
    <xf numFmtId="0" fontId="2" fillId="2" borderId="0" xfId="1" applyFont="1" applyFill="1"/>
    <xf numFmtId="49" fontId="16" fillId="3" borderId="1" xfId="2" applyNumberFormat="1" applyFont="1" applyFill="1" applyBorder="1">
      <alignment vertical="center"/>
    </xf>
    <xf numFmtId="0" fontId="16" fillId="3" borderId="1" xfId="2" applyFont="1" applyFill="1" applyBorder="1">
      <alignment vertical="center"/>
    </xf>
    <xf numFmtId="38" fontId="2" fillId="0" borderId="0" xfId="1" applyNumberFormat="1" applyFont="1"/>
    <xf numFmtId="0" fontId="5" fillId="3" borderId="0" xfId="2" applyFont="1" applyFill="1">
      <alignment vertical="center"/>
    </xf>
    <xf numFmtId="38" fontId="2" fillId="0" borderId="1" xfId="1" applyNumberFormat="1" applyFont="1" applyBorder="1"/>
    <xf numFmtId="0" fontId="5" fillId="3" borderId="1" xfId="2" applyFont="1" applyFill="1" applyBorder="1">
      <alignment vertical="center"/>
    </xf>
    <xf numFmtId="0" fontId="6" fillId="2" borderId="0" xfId="3" applyFill="1" applyAlignment="1"/>
    <xf numFmtId="0" fontId="6" fillId="0" borderId="0" xfId="3">
      <alignment vertical="center"/>
    </xf>
    <xf numFmtId="0" fontId="6" fillId="12" borderId="0" xfId="3" applyFill="1">
      <alignment vertical="center"/>
    </xf>
    <xf numFmtId="0" fontId="6" fillId="0" borderId="1" xfId="3" applyBorder="1">
      <alignment vertical="center"/>
    </xf>
    <xf numFmtId="0" fontId="6" fillId="0" borderId="8" xfId="3" applyBorder="1">
      <alignment vertical="center"/>
    </xf>
    <xf numFmtId="0" fontId="18" fillId="0" borderId="1" xfId="2" applyFont="1" applyBorder="1">
      <alignment vertical="center"/>
    </xf>
    <xf numFmtId="0" fontId="17" fillId="20" borderId="1" xfId="4" applyFont="1" applyFill="1" applyBorder="1" applyAlignment="1">
      <alignment horizontal="center" vertical="center" wrapText="1"/>
    </xf>
    <xf numFmtId="0" fontId="2" fillId="0" borderId="1" xfId="1" applyFont="1" applyBorder="1"/>
    <xf numFmtId="0" fontId="6" fillId="5" borderId="1" xfId="3" applyFill="1" applyBorder="1">
      <alignment vertical="center"/>
    </xf>
    <xf numFmtId="0" fontId="6" fillId="6" borderId="0" xfId="3" applyFill="1">
      <alignment vertical="center"/>
    </xf>
    <xf numFmtId="0" fontId="14" fillId="16" borderId="9" xfId="0" applyFont="1" applyFill="1" applyBorder="1" applyAlignment="1"/>
    <xf numFmtId="0" fontId="14" fillId="16" borderId="12" xfId="0" applyFont="1" applyFill="1" applyBorder="1" applyAlignment="1"/>
    <xf numFmtId="176" fontId="15" fillId="0" borderId="15" xfId="0" applyNumberFormat="1" applyFont="1" applyBorder="1" applyAlignment="1"/>
    <xf numFmtId="176" fontId="15" fillId="0" borderId="16" xfId="0" applyNumberFormat="1" applyFont="1" applyBorder="1" applyAlignment="1"/>
    <xf numFmtId="0" fontId="11" fillId="0" borderId="0" xfId="7" applyFont="1"/>
    <xf numFmtId="0" fontId="15" fillId="0" borderId="0" xfId="7" applyFont="1"/>
    <xf numFmtId="0" fontId="14" fillId="21" borderId="15" xfId="7" applyFont="1" applyFill="1" applyBorder="1"/>
    <xf numFmtId="0" fontId="14" fillId="21" borderId="11" xfId="7" applyFont="1" applyFill="1" applyBorder="1"/>
    <xf numFmtId="0" fontId="14" fillId="21" borderId="16" xfId="7" applyFont="1" applyFill="1" applyBorder="1"/>
    <xf numFmtId="0" fontId="14" fillId="21" borderId="0" xfId="7" applyFont="1" applyFill="1"/>
    <xf numFmtId="0" fontId="14" fillId="21" borderId="12" xfId="7" applyFont="1" applyFill="1" applyBorder="1"/>
    <xf numFmtId="0" fontId="14" fillId="21" borderId="13" xfId="7" applyFont="1" applyFill="1" applyBorder="1" applyAlignment="1">
      <alignment horizontal="left"/>
    </xf>
    <xf numFmtId="0" fontId="9" fillId="0" borderId="0" xfId="7" applyFont="1" applyAlignment="1">
      <alignment vertical="center"/>
    </xf>
    <xf numFmtId="0" fontId="13" fillId="17" borderId="1" xfId="0" applyFont="1" applyFill="1" applyBorder="1" applyAlignment="1"/>
    <xf numFmtId="0" fontId="13" fillId="15" borderId="1" xfId="0" applyFont="1" applyFill="1" applyBorder="1" applyAlignment="1"/>
    <xf numFmtId="0" fontId="13" fillId="0" borderId="11" xfId="7" applyFont="1" applyBorder="1"/>
    <xf numFmtId="0" fontId="13" fillId="0" borderId="18" xfId="7" applyFont="1" applyBorder="1"/>
    <xf numFmtId="0" fontId="13" fillId="0" borderId="13" xfId="7" applyFont="1" applyBorder="1" applyAlignment="1">
      <alignment vertical="top"/>
    </xf>
    <xf numFmtId="0" fontId="14" fillId="21" borderId="10" xfId="7" applyFont="1" applyFill="1" applyBorder="1" applyAlignment="1">
      <alignment horizontal="left"/>
    </xf>
    <xf numFmtId="0" fontId="14" fillId="21" borderId="7" xfId="7" applyFont="1" applyFill="1" applyBorder="1" applyAlignment="1">
      <alignment horizontal="left"/>
    </xf>
    <xf numFmtId="0" fontId="14" fillId="21" borderId="8" xfId="7" applyFont="1" applyFill="1" applyBorder="1"/>
    <xf numFmtId="0" fontId="14" fillId="21" borderId="20" xfId="7" applyFont="1" applyFill="1" applyBorder="1"/>
    <xf numFmtId="0" fontId="13" fillId="0" borderId="7" xfId="7" applyFont="1" applyBorder="1"/>
    <xf numFmtId="0" fontId="13" fillId="0" borderId="10" xfId="7" applyFont="1" applyBorder="1" applyAlignment="1">
      <alignment vertical="top"/>
    </xf>
    <xf numFmtId="0" fontId="13" fillId="0" borderId="7" xfId="7" applyFont="1" applyBorder="1" applyAlignment="1">
      <alignment vertical="top"/>
    </xf>
    <xf numFmtId="0" fontId="14" fillId="18" borderId="8" xfId="7" applyFont="1" applyFill="1" applyBorder="1"/>
    <xf numFmtId="0" fontId="14" fillId="18" borderId="0" xfId="7" applyFont="1" applyFill="1"/>
    <xf numFmtId="176" fontId="13" fillId="0" borderId="7" xfId="7" applyNumberFormat="1" applyFont="1" applyBorder="1"/>
    <xf numFmtId="49" fontId="13" fillId="0" borderId="17" xfId="7" applyNumberFormat="1" applyFont="1" applyBorder="1"/>
    <xf numFmtId="49" fontId="13" fillId="0" borderId="13" xfId="7" applyNumberFormat="1" applyFont="1" applyBorder="1"/>
    <xf numFmtId="176" fontId="13" fillId="0" borderId="10" xfId="7" applyNumberFormat="1" applyFont="1" applyBorder="1"/>
    <xf numFmtId="0" fontId="13" fillId="19" borderId="1" xfId="7" applyFont="1" applyFill="1" applyBorder="1" applyAlignment="1">
      <alignment vertical="center"/>
    </xf>
    <xf numFmtId="0" fontId="13" fillId="0" borderId="1" xfId="7" applyFont="1" applyBorder="1" applyAlignment="1">
      <alignment vertical="center"/>
    </xf>
    <xf numFmtId="176" fontId="13" fillId="0" borderId="7" xfId="7" applyNumberFormat="1" applyFont="1" applyBorder="1" applyAlignment="1">
      <alignment wrapText="1"/>
    </xf>
    <xf numFmtId="0" fontId="14" fillId="21" borderId="20" xfId="7" applyFont="1" applyFill="1" applyBorder="1" applyAlignment="1">
      <alignment horizontal="left"/>
    </xf>
    <xf numFmtId="0" fontId="21" fillId="0" borderId="7" xfId="9" applyNumberFormat="1" applyBorder="1" applyAlignment="1"/>
    <xf numFmtId="0" fontId="13" fillId="15" borderId="15" xfId="0" applyFont="1" applyFill="1" applyBorder="1" applyAlignment="1">
      <alignment horizontal="center" vertical="top"/>
    </xf>
    <xf numFmtId="0" fontId="13" fillId="15" borderId="11" xfId="0" applyFont="1" applyFill="1" applyBorder="1" applyAlignment="1">
      <alignment horizontal="center" vertical="top"/>
    </xf>
  </cellXfs>
  <cellStyles count="10">
    <cellStyle name="パーセント 2" xfId="6" xr:uid="{F900CB58-BB79-421C-87C1-02F5EF07E454}"/>
    <cellStyle name="ハイパーリンク" xfId="9" builtinId="8"/>
    <cellStyle name="桁区切り 2" xfId="5" xr:uid="{808D7E9E-B1CD-4FCD-9488-6FBBFF7DCA1E}"/>
    <cellStyle name="標準" xfId="0" builtinId="0"/>
    <cellStyle name="標準 2" xfId="3" xr:uid="{00000000-0005-0000-0000-000001000000}"/>
    <cellStyle name="標準 2 2" xfId="2" xr:uid="{00000000-0005-0000-0000-000002000000}"/>
    <cellStyle name="標準 2 2 2" xfId="4" xr:uid="{B3B414E9-103A-4512-88D3-920C6576F2A0}"/>
    <cellStyle name="標準 3" xfId="7" xr:uid="{02CD556F-9851-4E38-A3EE-9E2715B9FDE4}"/>
    <cellStyle name="標準 4" xfId="8" xr:uid="{28E5A1CF-391E-480C-A818-BAA15EE0DA64}"/>
    <cellStyle name="標準_事業計画2008_第１事業部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38099</xdr:rowOff>
    </xdr:from>
    <xdr:to>
      <xdr:col>6</xdr:col>
      <xdr:colOff>1114425</xdr:colOff>
      <xdr:row>21</xdr:row>
      <xdr:rowOff>9525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16D43B36-81E2-4963-8499-311D43DFD26D}"/>
            </a:ext>
          </a:extLst>
        </xdr:cNvPr>
        <xdr:cNvSpPr/>
      </xdr:nvSpPr>
      <xdr:spPr>
        <a:xfrm>
          <a:off x="104775" y="1304924"/>
          <a:ext cx="7572375" cy="2971801"/>
        </a:xfrm>
        <a:prstGeom prst="roundRect">
          <a:avLst/>
        </a:prstGeom>
        <a:solidFill>
          <a:schemeClr val="accent2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4000"/>
            <a:t>分類（行ヘッダ）</a:t>
          </a:r>
        </a:p>
      </xdr:txBody>
    </xdr:sp>
    <xdr:clientData/>
  </xdr:twoCellAnchor>
  <xdr:twoCellAnchor>
    <xdr:from>
      <xdr:col>7</xdr:col>
      <xdr:colOff>47626</xdr:colOff>
      <xdr:row>0</xdr:row>
      <xdr:rowOff>9525</xdr:rowOff>
    </xdr:from>
    <xdr:to>
      <xdr:col>9</xdr:col>
      <xdr:colOff>9526</xdr:colOff>
      <xdr:row>6</xdr:row>
      <xdr:rowOff>0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6EFC8B5C-C535-4D9A-89AA-8E339DF608DD}"/>
            </a:ext>
          </a:extLst>
        </xdr:cNvPr>
        <xdr:cNvSpPr/>
      </xdr:nvSpPr>
      <xdr:spPr>
        <a:xfrm>
          <a:off x="7753351" y="9525"/>
          <a:ext cx="2057400" cy="1257300"/>
        </a:xfrm>
        <a:prstGeom prst="round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4000"/>
            <a:t>見出し</a:t>
          </a:r>
        </a:p>
      </xdr:txBody>
    </xdr:sp>
    <xdr:clientData/>
  </xdr:twoCellAnchor>
  <xdr:twoCellAnchor>
    <xdr:from>
      <xdr:col>7</xdr:col>
      <xdr:colOff>47626</xdr:colOff>
      <xdr:row>6</xdr:row>
      <xdr:rowOff>38100</xdr:rowOff>
    </xdr:from>
    <xdr:to>
      <xdr:col>8</xdr:col>
      <xdr:colOff>1038226</xdr:colOff>
      <xdr:row>20</xdr:row>
      <xdr:rowOff>180976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D3831FAA-2436-42EE-B5DC-8A54A0E12B38}"/>
            </a:ext>
          </a:extLst>
        </xdr:cNvPr>
        <xdr:cNvSpPr/>
      </xdr:nvSpPr>
      <xdr:spPr>
        <a:xfrm>
          <a:off x="7753351" y="1304925"/>
          <a:ext cx="2038350" cy="2943226"/>
        </a:xfrm>
        <a:prstGeom prst="roundRect">
          <a:avLst/>
        </a:prstGeom>
        <a:solidFill>
          <a:schemeClr val="accent4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4000"/>
            <a:t>データ</a:t>
          </a:r>
        </a:p>
      </xdr:txBody>
    </xdr:sp>
    <xdr:clientData/>
  </xdr:twoCellAnchor>
  <xdr:twoCellAnchor>
    <xdr:from>
      <xdr:col>1</xdr:col>
      <xdr:colOff>9525</xdr:colOff>
      <xdr:row>0</xdr:row>
      <xdr:rowOff>0</xdr:rowOff>
    </xdr:from>
    <xdr:to>
      <xdr:col>6</xdr:col>
      <xdr:colOff>1133475</xdr:colOff>
      <xdr:row>5</xdr:row>
      <xdr:rowOff>161925</xdr:rowOff>
    </xdr:to>
    <xdr:sp macro="" textlink="">
      <xdr:nvSpPr>
        <xdr:cNvPr id="5" name="四角形: 角を丸くする 4">
          <a:extLst>
            <a:ext uri="{FF2B5EF4-FFF2-40B4-BE49-F238E27FC236}">
              <a16:creationId xmlns:a16="http://schemas.microsoft.com/office/drawing/2014/main" id="{E0ABB6F7-07A0-4E82-8E12-3E3B15715F20}"/>
            </a:ext>
          </a:extLst>
        </xdr:cNvPr>
        <xdr:cNvSpPr/>
      </xdr:nvSpPr>
      <xdr:spPr>
        <a:xfrm>
          <a:off x="114300" y="0"/>
          <a:ext cx="7581900" cy="1257300"/>
        </a:xfrm>
        <a:prstGeom prst="roundRect">
          <a:avLst/>
        </a:prstGeom>
        <a:solidFill>
          <a:schemeClr val="accent1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4000"/>
            <a:t>固定部</a:t>
          </a:r>
        </a:p>
      </xdr:txBody>
    </xdr:sp>
    <xdr:clientData/>
  </xdr:twoCellAnchor>
  <xdr:twoCellAnchor>
    <xdr:from>
      <xdr:col>7</xdr:col>
      <xdr:colOff>8404</xdr:colOff>
      <xdr:row>2</xdr:row>
      <xdr:rowOff>9525</xdr:rowOff>
    </xdr:from>
    <xdr:to>
      <xdr:col>7</xdr:col>
      <xdr:colOff>8404</xdr:colOff>
      <xdr:row>36</xdr:row>
      <xdr:rowOff>94128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CA4D1EAA-8537-4AEF-893A-D99291282B68}"/>
            </a:ext>
          </a:extLst>
        </xdr:cNvPr>
        <xdr:cNvCxnSpPr/>
      </xdr:nvCxnSpPr>
      <xdr:spPr>
        <a:xfrm>
          <a:off x="7714129" y="590550"/>
          <a:ext cx="0" cy="6904503"/>
        </a:xfrm>
        <a:prstGeom prst="line">
          <a:avLst/>
        </a:prstGeom>
        <a:ln w="38100">
          <a:solidFill>
            <a:schemeClr val="accent6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85725</xdr:colOff>
      <xdr:row>5</xdr:row>
      <xdr:rowOff>170329</xdr:rowOff>
    </xdr:from>
    <xdr:to>
      <xdr:col>20</xdr:col>
      <xdr:colOff>303679</xdr:colOff>
      <xdr:row>6</xdr:row>
      <xdr:rowOff>17928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1C4920FA-B452-4025-91F0-B4FC6A2A451C}"/>
            </a:ext>
          </a:extLst>
        </xdr:cNvPr>
        <xdr:cNvCxnSpPr/>
      </xdr:nvCxnSpPr>
      <xdr:spPr>
        <a:xfrm>
          <a:off x="85725" y="1265704"/>
          <a:ext cx="21192004" cy="19049"/>
        </a:xfrm>
        <a:prstGeom prst="line">
          <a:avLst/>
        </a:prstGeom>
        <a:ln w="38100">
          <a:solidFill>
            <a:schemeClr val="accent2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9526</xdr:colOff>
      <xdr:row>0</xdr:row>
      <xdr:rowOff>0</xdr:rowOff>
    </xdr:from>
    <xdr:to>
      <xdr:col>9</xdr:col>
      <xdr:colOff>1028700</xdr:colOff>
      <xdr:row>22</xdr:row>
      <xdr:rowOff>0</xdr:rowOff>
    </xdr:to>
    <xdr:sp macro="" textlink="">
      <xdr:nvSpPr>
        <xdr:cNvPr id="10" name="四角形: 角を丸くする 9">
          <a:extLst>
            <a:ext uri="{FF2B5EF4-FFF2-40B4-BE49-F238E27FC236}">
              <a16:creationId xmlns:a16="http://schemas.microsoft.com/office/drawing/2014/main" id="{C3EA5B7E-3098-37BE-1F7B-559FFE39BC37}"/>
            </a:ext>
          </a:extLst>
        </xdr:cNvPr>
        <xdr:cNvSpPr/>
      </xdr:nvSpPr>
      <xdr:spPr>
        <a:xfrm>
          <a:off x="9810751" y="0"/>
          <a:ext cx="1019174" cy="4467225"/>
        </a:xfrm>
        <a:prstGeom prst="roundRect">
          <a:avLst/>
        </a:prstGeom>
        <a:solidFill>
          <a:schemeClr val="accent3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kumimoji="1" lang="ja-JP" altLang="en-US" sz="4000"/>
        </a:p>
      </xdr:txBody>
    </xdr:sp>
    <xdr:clientData/>
  </xdr:twoCellAnchor>
  <xdr:twoCellAnchor>
    <xdr:from>
      <xdr:col>0</xdr:col>
      <xdr:colOff>0</xdr:colOff>
      <xdr:row>21</xdr:row>
      <xdr:rowOff>9525</xdr:rowOff>
    </xdr:from>
    <xdr:to>
      <xdr:col>9</xdr:col>
      <xdr:colOff>19051</xdr:colOff>
      <xdr:row>21</xdr:row>
      <xdr:rowOff>190500</xdr:rowOff>
    </xdr:to>
    <xdr:sp macro="" textlink="">
      <xdr:nvSpPr>
        <xdr:cNvPr id="11" name="四角形: 角を丸くする 10">
          <a:extLst>
            <a:ext uri="{FF2B5EF4-FFF2-40B4-BE49-F238E27FC236}">
              <a16:creationId xmlns:a16="http://schemas.microsoft.com/office/drawing/2014/main" id="{3A1A6585-E406-04C6-A1D6-90C002B2D71B}"/>
            </a:ext>
          </a:extLst>
        </xdr:cNvPr>
        <xdr:cNvSpPr/>
      </xdr:nvSpPr>
      <xdr:spPr>
        <a:xfrm>
          <a:off x="0" y="4276725"/>
          <a:ext cx="9820276" cy="180975"/>
        </a:xfrm>
        <a:prstGeom prst="roundRect">
          <a:avLst/>
        </a:prstGeom>
        <a:solidFill>
          <a:schemeClr val="accent3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kumimoji="1" lang="ja-JP" altLang="en-US" sz="4000"/>
        </a:p>
      </xdr:txBody>
    </xdr:sp>
    <xdr:clientData/>
  </xdr:twoCellAnchor>
  <xdr:twoCellAnchor>
    <xdr:from>
      <xdr:col>1</xdr:col>
      <xdr:colOff>0</xdr:colOff>
      <xdr:row>22</xdr:row>
      <xdr:rowOff>9524</xdr:rowOff>
    </xdr:from>
    <xdr:to>
      <xdr:col>9</xdr:col>
      <xdr:colOff>990600</xdr:colOff>
      <xdr:row>37</xdr:row>
      <xdr:rowOff>19049</xdr:rowOff>
    </xdr:to>
    <xdr:sp macro="" textlink="">
      <xdr:nvSpPr>
        <xdr:cNvPr id="12" name="四角形: 角を丸くする 11">
          <a:extLst>
            <a:ext uri="{FF2B5EF4-FFF2-40B4-BE49-F238E27FC236}">
              <a16:creationId xmlns:a16="http://schemas.microsoft.com/office/drawing/2014/main" id="{6E2BC6EF-91B1-E33E-42F4-2F0898370108}"/>
            </a:ext>
          </a:extLst>
        </xdr:cNvPr>
        <xdr:cNvSpPr/>
      </xdr:nvSpPr>
      <xdr:spPr>
        <a:xfrm>
          <a:off x="104775" y="4476749"/>
          <a:ext cx="10687050" cy="3152775"/>
        </a:xfrm>
        <a:prstGeom prst="roundRect">
          <a:avLst/>
        </a:prstGeom>
        <a:solidFill>
          <a:schemeClr val="accent1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4000"/>
            <a:t>固定部</a:t>
          </a:r>
          <a:endParaRPr kumimoji="1" lang="en-US" altLang="ja-JP" sz="4000"/>
        </a:p>
        <a:p>
          <a:pPr algn="ctr"/>
          <a:r>
            <a:rPr kumimoji="1" lang="ja-JP" altLang="en-US" sz="4000"/>
            <a:t>（計算式）</a:t>
          </a:r>
        </a:p>
      </xdr:txBody>
    </xdr:sp>
    <xdr:clientData/>
  </xdr:twoCellAnchor>
  <xdr:twoCellAnchor>
    <xdr:from>
      <xdr:col>9</xdr:col>
      <xdr:colOff>990600</xdr:colOff>
      <xdr:row>0</xdr:row>
      <xdr:rowOff>0</xdr:rowOff>
    </xdr:from>
    <xdr:to>
      <xdr:col>19</xdr:col>
      <xdr:colOff>0</xdr:colOff>
      <xdr:row>37</xdr:row>
      <xdr:rowOff>9525</xdr:rowOff>
    </xdr:to>
    <xdr:sp macro="" textlink="">
      <xdr:nvSpPr>
        <xdr:cNvPr id="13" name="四角形: 角を丸くする 12">
          <a:extLst>
            <a:ext uri="{FF2B5EF4-FFF2-40B4-BE49-F238E27FC236}">
              <a16:creationId xmlns:a16="http://schemas.microsoft.com/office/drawing/2014/main" id="{A1A4BAB9-B6A3-6FE9-DE94-61A6DDE4B981}"/>
            </a:ext>
          </a:extLst>
        </xdr:cNvPr>
        <xdr:cNvSpPr/>
      </xdr:nvSpPr>
      <xdr:spPr>
        <a:xfrm>
          <a:off x="10791825" y="0"/>
          <a:ext cx="6343650" cy="7620000"/>
        </a:xfrm>
        <a:prstGeom prst="roundRect">
          <a:avLst/>
        </a:prstGeom>
        <a:solidFill>
          <a:schemeClr val="accent1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4000"/>
            <a:t>固定部（計算式）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483410</xdr:colOff>
      <xdr:row>98</xdr:row>
      <xdr:rowOff>78581</xdr:rowOff>
    </xdr:from>
    <xdr:to>
      <xdr:col>7</xdr:col>
      <xdr:colOff>762000</xdr:colOff>
      <xdr:row>102</xdr:row>
      <xdr:rowOff>88900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6031723" y="20147756"/>
          <a:ext cx="1516840" cy="829469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000"/>
            </a:lnSpc>
          </a:pPr>
          <a:r>
            <a:rPr kumimoji="1" lang="ja-JP" altLang="en-US" sz="900"/>
            <a:t>「基本入力」の「項目</a:t>
          </a:r>
          <a:r>
            <a:rPr kumimoji="1" lang="en-US" altLang="ja-JP" sz="900"/>
            <a:t>A</a:t>
          </a:r>
          <a:r>
            <a:rPr kumimoji="1" lang="ja-JP" altLang="en-US" sz="900"/>
            <a:t>」の値と「変換入力」の項目</a:t>
          </a:r>
          <a:r>
            <a:rPr kumimoji="1" lang="en-US" altLang="ja-JP" sz="900"/>
            <a:t>1</a:t>
          </a:r>
          <a:r>
            <a:rPr kumimoji="1" lang="ja-JP" altLang="en-US" sz="900"/>
            <a:t>の値が一致したら、</a:t>
          </a:r>
          <a:r>
            <a:rPr kumimoji="1"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「基本入力」の「項目</a:t>
          </a:r>
          <a:r>
            <a:rPr kumimoji="1"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</a:t>
          </a:r>
          <a:r>
            <a:rPr kumimoji="1"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」「項目</a:t>
          </a:r>
          <a:r>
            <a:rPr kumimoji="1"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</a:t>
          </a:r>
          <a:r>
            <a:rPr kumimoji="1"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</a:t>
          </a:r>
          <a:r>
            <a:rPr kumimoji="1" lang="ja-JP" altLang="en-US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の値を「変換入力」の</a:t>
          </a:r>
          <a:r>
            <a:rPr kumimoji="1" lang="ja-JP" altLang="en-US" sz="900"/>
            <a:t>「項目</a:t>
          </a:r>
          <a:r>
            <a:rPr kumimoji="1" lang="en-US" altLang="ja-JP" sz="900"/>
            <a:t>2</a:t>
          </a:r>
          <a:r>
            <a:rPr kumimoji="1" lang="ja-JP" altLang="en-US" sz="900"/>
            <a:t>」「項目</a:t>
          </a:r>
          <a:r>
            <a:rPr kumimoji="1" lang="en-US" altLang="ja-JP" sz="900"/>
            <a:t>3</a:t>
          </a:r>
          <a:r>
            <a:rPr kumimoji="1" lang="ja-JP" altLang="en-US" sz="900"/>
            <a:t>」の値で置き換えます。</a:t>
          </a:r>
          <a:endParaRPr kumimoji="1" lang="en-US" altLang="ja-JP" sz="9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D1EB40-6B86-4F04-BA33-C9A3B0FDB1C5}">
  <sheetPr>
    <pageSetUpPr fitToPage="1"/>
  </sheetPr>
  <dimension ref="A1:P8"/>
  <sheetViews>
    <sheetView showGridLines="0" tabSelected="1" view="pageBreakPreview" zoomScaleNormal="100" zoomScaleSheetLayoutView="100" workbookViewId="0"/>
  </sheetViews>
  <sheetFormatPr defaultColWidth="9.125" defaultRowHeight="16.5" customHeight="1" x14ac:dyDescent="0.15"/>
  <cols>
    <col min="1" max="1" width="1.375" style="128" customWidth="1"/>
    <col min="2" max="2" width="8.625" style="128" customWidth="1"/>
    <col min="3" max="4" width="20.625" style="128" customWidth="1"/>
    <col min="5" max="5" width="8.625" style="128" customWidth="1"/>
    <col min="6" max="9" width="15.625" style="128" customWidth="1"/>
    <col min="10" max="10" width="30.625" style="128" customWidth="1"/>
    <col min="11" max="11" width="15.625" style="128" customWidth="1"/>
    <col min="12" max="12" width="120.625" style="128" customWidth="1"/>
    <col min="13" max="13" width="8.625" style="128" customWidth="1"/>
    <col min="14" max="14" width="42.75" style="128" customWidth="1"/>
    <col min="15" max="15" width="7.625" style="128" hidden="1" customWidth="1"/>
    <col min="16" max="16384" width="9.125" style="128"/>
  </cols>
  <sheetData>
    <row r="1" spans="1:16" s="121" customFormat="1" ht="32.25" x14ac:dyDescent="0.3">
      <c r="A1" s="120" t="s">
        <v>425</v>
      </c>
      <c r="P1" t="s">
        <v>434</v>
      </c>
    </row>
    <row r="2" spans="1:16" s="121" customFormat="1" ht="13.5" customHeight="1" x14ac:dyDescent="0.15">
      <c r="P2" t="str">
        <f>P1&amp;"working-hour-records/working-hours?actCode="</f>
        <v>http://localhost:8081/working-hour-records/working-hours?actCode=</v>
      </c>
    </row>
    <row r="3" spans="1:16" s="121" customFormat="1" ht="13.5" customHeight="1" x14ac:dyDescent="0.15">
      <c r="B3" s="147" t="s">
        <v>408</v>
      </c>
      <c r="C3" s="148"/>
      <c r="P3" t="str">
        <f>P1&amp;"working-hour-records/man-hours?actCode="</f>
        <v>http://localhost:8081/working-hour-records/man-hours?actCode=</v>
      </c>
    </row>
    <row r="4" spans="1:16" s="121" customFormat="1" ht="13.5" customHeight="1" x14ac:dyDescent="0.15">
      <c r="B4" s="132"/>
      <c r="C4" s="131"/>
      <c r="O4"/>
    </row>
    <row r="5" spans="1:16" s="121" customFormat="1" ht="13.5" x14ac:dyDescent="0.15">
      <c r="B5" s="136"/>
      <c r="C5" s="124"/>
      <c r="D5" s="124"/>
      <c r="E5" s="124"/>
      <c r="F5" s="123"/>
      <c r="G5" s="136"/>
      <c r="H5" s="124"/>
      <c r="I5" s="123"/>
      <c r="J5" s="122"/>
      <c r="K5" s="141"/>
      <c r="L5" s="142"/>
      <c r="M5" s="142"/>
      <c r="N5" s="142"/>
    </row>
    <row r="6" spans="1:16" s="121" customFormat="1" ht="13.5" x14ac:dyDescent="0.15">
      <c r="B6" s="137" t="s">
        <v>409</v>
      </c>
      <c r="C6" s="126" t="s">
        <v>244</v>
      </c>
      <c r="D6" s="126" t="s">
        <v>428</v>
      </c>
      <c r="E6" s="126" t="s">
        <v>410</v>
      </c>
      <c r="F6" s="125" t="s">
        <v>411</v>
      </c>
      <c r="G6" s="137" t="s">
        <v>412</v>
      </c>
      <c r="H6" s="134" t="s">
        <v>413</v>
      </c>
      <c r="I6" s="127" t="s">
        <v>414</v>
      </c>
      <c r="J6" s="135" t="s">
        <v>415</v>
      </c>
      <c r="K6" s="134" t="s">
        <v>416</v>
      </c>
      <c r="L6" s="150" t="s">
        <v>423</v>
      </c>
      <c r="M6" s="150" t="s">
        <v>426</v>
      </c>
      <c r="N6" s="150" t="s">
        <v>427</v>
      </c>
    </row>
    <row r="7" spans="1:16" s="121" customFormat="1" ht="20.25" customHeight="1" x14ac:dyDescent="0.15">
      <c r="B7" s="140">
        <f>ROW()-6</f>
        <v>1</v>
      </c>
      <c r="C7" s="139"/>
      <c r="D7" s="139"/>
      <c r="E7" s="139"/>
      <c r="F7" s="133"/>
      <c r="G7" s="138"/>
      <c r="H7" s="144"/>
      <c r="I7" s="145"/>
      <c r="J7" s="143"/>
      <c r="K7" s="146"/>
      <c r="L7" s="149"/>
      <c r="M7" s="143"/>
      <c r="N7" s="151">
        <f>HYPERLINK(IF(E7&lt;&gt;"",$P$1&amp;C7,$P$2&amp;C7),D7)</f>
        <v>0</v>
      </c>
    </row>
    <row r="8" spans="1:16" ht="15.75" x14ac:dyDescent="0.15"/>
  </sheetData>
  <phoneticPr fontId="3"/>
  <pageMargins left="0.7" right="0.7" top="0.75" bottom="0.75" header="0.3" footer="0.3"/>
  <pageSetup paperSize="8" scale="5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6D4C9-F3E2-4957-8D8B-E57E19F6D15D}">
  <dimension ref="A1:M22"/>
  <sheetViews>
    <sheetView zoomScale="130" zoomScaleNormal="130" workbookViewId="0">
      <selection activeCell="J67" sqref="J67"/>
    </sheetView>
  </sheetViews>
  <sheetFormatPr defaultColWidth="8.75" defaultRowHeight="16.5" customHeight="1" x14ac:dyDescent="0.15"/>
  <cols>
    <col min="1" max="1" width="10.375" style="107" bestFit="1" customWidth="1"/>
    <col min="2" max="2" width="24.875" style="107" bestFit="1" customWidth="1"/>
    <col min="3" max="7" width="14.5" style="107" customWidth="1"/>
    <col min="8" max="11" width="13.25" style="107" customWidth="1"/>
    <col min="12" max="12" width="15.625" style="107" customWidth="1"/>
    <col min="13" max="13" width="11.625" style="107" bestFit="1" customWidth="1"/>
    <col min="14" max="16384" width="8.75" style="107"/>
  </cols>
  <sheetData>
    <row r="1" spans="1:13" ht="16.5" customHeight="1" x14ac:dyDescent="0.15">
      <c r="A1" s="106" t="s">
        <v>9</v>
      </c>
    </row>
    <row r="2" spans="1:13" ht="17.45" customHeight="1" x14ac:dyDescent="0.15">
      <c r="A2" s="106" t="s">
        <v>0</v>
      </c>
    </row>
    <row r="4" spans="1:13" ht="16.5" customHeight="1" x14ac:dyDescent="0.15">
      <c r="A4" s="108" t="s">
        <v>1</v>
      </c>
    </row>
    <row r="5" spans="1:13" ht="16.5" customHeight="1" x14ac:dyDescent="0.15">
      <c r="B5" s="9" t="s">
        <v>2</v>
      </c>
      <c r="C5" s="109" t="s">
        <v>389</v>
      </c>
    </row>
    <row r="6" spans="1:13" ht="16.5" customHeight="1" x14ac:dyDescent="0.15">
      <c r="B6" s="9" t="s">
        <v>78</v>
      </c>
      <c r="C6" s="110" t="s">
        <v>390</v>
      </c>
    </row>
    <row r="7" spans="1:13" ht="16.5" customHeight="1" x14ac:dyDescent="0.15">
      <c r="B7" s="12" t="s">
        <v>79</v>
      </c>
      <c r="C7" s="109"/>
    </row>
    <row r="8" spans="1:13" ht="16.5" customHeight="1" x14ac:dyDescent="0.15">
      <c r="B8" s="12" t="s">
        <v>80</v>
      </c>
      <c r="C8" s="109" t="s">
        <v>389</v>
      </c>
    </row>
    <row r="9" spans="1:13" ht="16.5" customHeight="1" x14ac:dyDescent="0.15">
      <c r="B9" s="12" t="s">
        <v>91</v>
      </c>
      <c r="C9" s="111"/>
    </row>
    <row r="10" spans="1:13" ht="16.5" customHeight="1" x14ac:dyDescent="0.15">
      <c r="A10" s="108" t="s">
        <v>110</v>
      </c>
      <c r="F10" s="7"/>
      <c r="G10" s="7"/>
    </row>
    <row r="11" spans="1:13" ht="16.5" customHeight="1" x14ac:dyDescent="0.15">
      <c r="B11" s="105" t="s">
        <v>112</v>
      </c>
      <c r="C11" s="112" t="s">
        <v>381</v>
      </c>
      <c r="D11" s="112"/>
      <c r="E11" s="112"/>
      <c r="F11" s="112"/>
      <c r="G11" s="112"/>
      <c r="H11" s="112"/>
      <c r="I11" s="112"/>
      <c r="J11" s="112"/>
      <c r="K11" s="112"/>
      <c r="L11" s="112"/>
      <c r="M11" s="112"/>
    </row>
    <row r="12" spans="1:13" ht="16.5" customHeight="1" x14ac:dyDescent="0.15">
      <c r="B12" s="105" t="s">
        <v>118</v>
      </c>
      <c r="C12" s="20" t="s">
        <v>405</v>
      </c>
      <c r="D12" s="20"/>
      <c r="E12" s="20"/>
      <c r="F12" s="20"/>
      <c r="G12" s="20"/>
      <c r="H12" s="20"/>
      <c r="I12" s="20"/>
      <c r="J12" s="20"/>
      <c r="K12" s="20"/>
      <c r="L12" s="20"/>
      <c r="M12" s="20"/>
    </row>
    <row r="13" spans="1:13" ht="16.5" customHeight="1" x14ac:dyDescent="0.15">
      <c r="B13" s="105" t="s">
        <v>132</v>
      </c>
      <c r="C13" s="109" t="s">
        <v>389</v>
      </c>
      <c r="D13" s="109"/>
      <c r="E13" s="109"/>
      <c r="F13" s="109"/>
      <c r="G13" s="109"/>
      <c r="H13" s="109"/>
      <c r="I13" s="109"/>
      <c r="J13" s="109"/>
      <c r="K13" s="109"/>
      <c r="L13" s="109"/>
      <c r="M13" s="109"/>
    </row>
    <row r="14" spans="1:13" ht="16.5" customHeight="1" x14ac:dyDescent="0.15">
      <c r="B14" s="105" t="s">
        <v>133</v>
      </c>
      <c r="C14" s="109">
        <v>2</v>
      </c>
      <c r="D14" s="109"/>
      <c r="E14" s="109"/>
      <c r="F14" s="20"/>
      <c r="G14" s="113"/>
      <c r="H14" s="113"/>
      <c r="I14" s="113"/>
      <c r="J14" s="113"/>
      <c r="K14" s="113"/>
      <c r="L14" s="113"/>
      <c r="M14" s="113"/>
    </row>
    <row r="15" spans="1:13" ht="16.899999999999999" customHeight="1" x14ac:dyDescent="0.15">
      <c r="B15" s="114" t="s">
        <v>177</v>
      </c>
      <c r="C15" s="109" t="s">
        <v>253</v>
      </c>
      <c r="D15" s="109"/>
      <c r="E15" s="109"/>
      <c r="F15" s="109"/>
      <c r="G15" s="10"/>
      <c r="H15" s="10"/>
      <c r="I15" s="109"/>
      <c r="J15" s="109"/>
      <c r="K15" s="109"/>
      <c r="L15" s="109"/>
      <c r="M15" s="109"/>
    </row>
    <row r="16" spans="1:13" ht="16.5" customHeight="1" x14ac:dyDescent="0.15">
      <c r="B16" s="114"/>
      <c r="C16" s="109"/>
      <c r="D16" s="109"/>
      <c r="E16" s="109"/>
      <c r="F16" s="109"/>
      <c r="G16" s="10"/>
      <c r="H16" s="10"/>
      <c r="I16" s="109"/>
      <c r="J16" s="109"/>
      <c r="K16" s="109"/>
      <c r="L16" s="109"/>
      <c r="M16" s="109"/>
    </row>
    <row r="17" spans="1:13" ht="16.5" customHeight="1" x14ac:dyDescent="0.15">
      <c r="B17" s="114"/>
      <c r="C17" s="109"/>
      <c r="D17" s="109"/>
      <c r="E17" s="109"/>
      <c r="F17" s="109"/>
      <c r="G17" s="10"/>
      <c r="H17" s="10"/>
      <c r="I17" s="10"/>
      <c r="J17" s="10"/>
      <c r="K17" s="10"/>
      <c r="L17" s="109"/>
      <c r="M17" s="109"/>
    </row>
    <row r="18" spans="1:13" ht="16.5" customHeight="1" x14ac:dyDescent="0.15">
      <c r="B18" s="114"/>
      <c r="C18" s="109"/>
      <c r="D18" s="109"/>
      <c r="E18" s="109"/>
      <c r="F18" s="109"/>
      <c r="G18" s="109"/>
      <c r="H18" s="109"/>
      <c r="I18" s="109"/>
      <c r="J18" s="109"/>
      <c r="K18" s="109"/>
      <c r="L18" s="109"/>
      <c r="M18" s="109"/>
    </row>
    <row r="19" spans="1:13" ht="16.5" customHeight="1" x14ac:dyDescent="0.15">
      <c r="B19" s="114"/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</row>
    <row r="20" spans="1:13" ht="16.5" customHeight="1" x14ac:dyDescent="0.15">
      <c r="B20" s="114"/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M20" s="109"/>
    </row>
    <row r="22" spans="1:13" ht="16.5" customHeight="1" x14ac:dyDescent="0.15">
      <c r="A22" s="115" t="s">
        <v>232</v>
      </c>
    </row>
  </sheetData>
  <phoneticPr fontId="3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908046-4E72-4BEF-B290-FEA8326D7810}">
  <dimension ref="A1:M22"/>
  <sheetViews>
    <sheetView zoomScale="130" zoomScaleNormal="130" workbookViewId="0">
      <selection activeCell="J67" sqref="J67"/>
    </sheetView>
  </sheetViews>
  <sheetFormatPr defaultColWidth="8.75" defaultRowHeight="16.5" customHeight="1" x14ac:dyDescent="0.15"/>
  <cols>
    <col min="1" max="1" width="10.375" style="107" bestFit="1" customWidth="1"/>
    <col min="2" max="2" width="24.875" style="107" bestFit="1" customWidth="1"/>
    <col min="3" max="7" width="14.5" style="107" customWidth="1"/>
    <col min="8" max="11" width="13.25" style="107" customWidth="1"/>
    <col min="12" max="12" width="15.625" style="107" customWidth="1"/>
    <col min="13" max="13" width="11.625" style="107" bestFit="1" customWidth="1"/>
    <col min="14" max="16384" width="8.75" style="107"/>
  </cols>
  <sheetData>
    <row r="1" spans="1:13" ht="16.5" customHeight="1" x14ac:dyDescent="0.15">
      <c r="A1" s="106" t="s">
        <v>9</v>
      </c>
    </row>
    <row r="2" spans="1:13" ht="17.45" customHeight="1" x14ac:dyDescent="0.15">
      <c r="A2" s="106" t="s">
        <v>0</v>
      </c>
    </row>
    <row r="4" spans="1:13" ht="16.5" customHeight="1" x14ac:dyDescent="0.15">
      <c r="A4" s="108" t="s">
        <v>1</v>
      </c>
    </row>
    <row r="5" spans="1:13" ht="16.5" customHeight="1" x14ac:dyDescent="0.15">
      <c r="B5" s="9" t="s">
        <v>2</v>
      </c>
      <c r="C5" s="109" t="s">
        <v>395</v>
      </c>
    </row>
    <row r="6" spans="1:13" ht="16.5" customHeight="1" x14ac:dyDescent="0.15">
      <c r="B6" s="9" t="s">
        <v>78</v>
      </c>
      <c r="C6" s="110" t="s">
        <v>396</v>
      </c>
    </row>
    <row r="7" spans="1:13" ht="16.5" customHeight="1" x14ac:dyDescent="0.15">
      <c r="B7" s="12" t="s">
        <v>79</v>
      </c>
      <c r="C7" s="109"/>
    </row>
    <row r="8" spans="1:13" ht="16.5" customHeight="1" x14ac:dyDescent="0.15">
      <c r="B8" s="12" t="s">
        <v>80</v>
      </c>
      <c r="C8" s="109" t="s">
        <v>395</v>
      </c>
    </row>
    <row r="9" spans="1:13" ht="16.5" customHeight="1" x14ac:dyDescent="0.15">
      <c r="B9" s="12" t="s">
        <v>91</v>
      </c>
      <c r="C9" s="111"/>
    </row>
    <row r="10" spans="1:13" ht="16.5" customHeight="1" x14ac:dyDescent="0.15">
      <c r="A10" s="108" t="s">
        <v>110</v>
      </c>
      <c r="F10" s="7"/>
      <c r="G10" s="7"/>
    </row>
    <row r="11" spans="1:13" ht="16.5" customHeight="1" x14ac:dyDescent="0.15">
      <c r="B11" s="105" t="s">
        <v>112</v>
      </c>
      <c r="C11" s="112" t="s">
        <v>381</v>
      </c>
      <c r="D11" s="112"/>
      <c r="E11" s="112"/>
      <c r="F11" s="112"/>
      <c r="G11" s="112"/>
      <c r="H11" s="112"/>
      <c r="I11" s="112"/>
      <c r="J11" s="112"/>
      <c r="K11" s="112"/>
      <c r="L11" s="112"/>
      <c r="M11" s="112"/>
    </row>
    <row r="12" spans="1:13" ht="16.5" customHeight="1" x14ac:dyDescent="0.15">
      <c r="B12" s="105" t="s">
        <v>118</v>
      </c>
      <c r="C12" s="20" t="s">
        <v>404</v>
      </c>
      <c r="D12" s="20"/>
      <c r="E12" s="20"/>
      <c r="F12" s="20"/>
      <c r="G12" s="20"/>
      <c r="H12" s="20"/>
      <c r="I12" s="20"/>
      <c r="J12" s="20"/>
      <c r="K12" s="20"/>
      <c r="L12" s="20"/>
      <c r="M12" s="20"/>
    </row>
    <row r="13" spans="1:13" ht="16.5" customHeight="1" x14ac:dyDescent="0.15">
      <c r="B13" s="105" t="s">
        <v>132</v>
      </c>
      <c r="C13" s="109" t="s">
        <v>395</v>
      </c>
      <c r="D13" s="109"/>
      <c r="E13" s="109"/>
      <c r="F13" s="109"/>
      <c r="G13" s="109"/>
      <c r="H13" s="109"/>
      <c r="I13" s="109"/>
      <c r="J13" s="109"/>
      <c r="K13" s="109"/>
      <c r="L13" s="109"/>
      <c r="M13" s="109"/>
    </row>
    <row r="14" spans="1:13" ht="16.5" customHeight="1" x14ac:dyDescent="0.15">
      <c r="B14" s="105" t="s">
        <v>133</v>
      </c>
      <c r="C14" s="109">
        <v>2</v>
      </c>
      <c r="D14" s="109"/>
      <c r="E14" s="109"/>
      <c r="F14" s="20"/>
      <c r="G14" s="113"/>
      <c r="H14" s="113"/>
      <c r="I14" s="113"/>
      <c r="J14" s="113"/>
      <c r="K14" s="113"/>
      <c r="L14" s="113"/>
      <c r="M14" s="113"/>
    </row>
    <row r="15" spans="1:13" ht="16.899999999999999" customHeight="1" x14ac:dyDescent="0.15">
      <c r="B15" s="114" t="s">
        <v>177</v>
      </c>
      <c r="C15" s="109" t="s">
        <v>253</v>
      </c>
      <c r="D15" s="109"/>
      <c r="E15" s="109"/>
      <c r="F15" s="109"/>
      <c r="G15" s="10"/>
      <c r="H15" s="10"/>
      <c r="I15" s="109"/>
      <c r="J15" s="109"/>
      <c r="K15" s="109"/>
      <c r="L15" s="109"/>
      <c r="M15" s="109"/>
    </row>
    <row r="16" spans="1:13" ht="16.5" customHeight="1" x14ac:dyDescent="0.15">
      <c r="B16" s="114"/>
      <c r="C16" s="109"/>
      <c r="D16" s="109"/>
      <c r="E16" s="109"/>
      <c r="F16" s="109"/>
      <c r="G16" s="10"/>
      <c r="H16" s="10"/>
      <c r="I16" s="109"/>
      <c r="J16" s="109"/>
      <c r="K16" s="109"/>
      <c r="L16" s="109"/>
      <c r="M16" s="109"/>
    </row>
    <row r="17" spans="1:13" ht="16.5" customHeight="1" x14ac:dyDescent="0.15">
      <c r="B17" s="114"/>
      <c r="C17" s="109"/>
      <c r="D17" s="109"/>
      <c r="E17" s="109"/>
      <c r="F17" s="109"/>
      <c r="G17" s="10"/>
      <c r="H17" s="10"/>
      <c r="I17" s="10"/>
      <c r="J17" s="10"/>
      <c r="K17" s="10"/>
      <c r="L17" s="109"/>
      <c r="M17" s="109"/>
    </row>
    <row r="18" spans="1:13" ht="16.5" customHeight="1" x14ac:dyDescent="0.15">
      <c r="B18" s="114"/>
      <c r="C18" s="109"/>
      <c r="D18" s="109"/>
      <c r="E18" s="109"/>
      <c r="F18" s="109"/>
      <c r="G18" s="109"/>
      <c r="H18" s="109"/>
      <c r="I18" s="109"/>
      <c r="J18" s="109"/>
      <c r="K18" s="109"/>
      <c r="L18" s="109"/>
      <c r="M18" s="109"/>
    </row>
    <row r="19" spans="1:13" ht="16.5" customHeight="1" x14ac:dyDescent="0.15">
      <c r="B19" s="114"/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</row>
    <row r="20" spans="1:13" ht="16.5" customHeight="1" x14ac:dyDescent="0.15">
      <c r="B20" s="114"/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M20" s="109"/>
    </row>
    <row r="22" spans="1:13" ht="16.5" customHeight="1" x14ac:dyDescent="0.15">
      <c r="A22" s="115" t="s">
        <v>232</v>
      </c>
    </row>
  </sheetData>
  <phoneticPr fontId="3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1"/>
  <sheetViews>
    <sheetView workbookViewId="0">
      <selection activeCell="J67" sqref="J67"/>
    </sheetView>
  </sheetViews>
  <sheetFormatPr defaultColWidth="9" defaultRowHeight="16.5" customHeight="1" x14ac:dyDescent="0.15"/>
  <cols>
    <col min="1" max="1" width="16.125" style="7" bestFit="1" customWidth="1"/>
    <col min="2" max="2" width="27.75" style="7" customWidth="1"/>
    <col min="3" max="7" width="11.25" style="7" customWidth="1"/>
    <col min="8" max="10" width="10.5" style="7" customWidth="1"/>
    <col min="11" max="16384" width="9" style="7"/>
  </cols>
  <sheetData>
    <row r="1" spans="1:6" ht="16.149999999999999" customHeight="1" x14ac:dyDescent="0.15">
      <c r="A1" s="6" t="s">
        <v>9</v>
      </c>
    </row>
    <row r="2" spans="1:6" ht="16.149999999999999" customHeight="1" x14ac:dyDescent="0.15">
      <c r="A2" s="6" t="s">
        <v>0</v>
      </c>
    </row>
    <row r="3" spans="1:6" ht="16.149999999999999" customHeight="1" x14ac:dyDescent="0.15">
      <c r="A3" s="8" t="s">
        <v>1</v>
      </c>
    </row>
    <row r="4" spans="1:6" ht="16.149999999999999" customHeight="1" x14ac:dyDescent="0.15">
      <c r="B4" s="9" t="s">
        <v>2</v>
      </c>
      <c r="C4" s="10" t="s">
        <v>10</v>
      </c>
    </row>
    <row r="5" spans="1:6" ht="16.149999999999999" customHeight="1" x14ac:dyDescent="0.15">
      <c r="B5" s="9" t="s">
        <v>4</v>
      </c>
      <c r="C5" s="10"/>
    </row>
    <row r="6" spans="1:6" ht="16.149999999999999" customHeight="1" x14ac:dyDescent="0.15">
      <c r="B6" s="9" t="s">
        <v>5</v>
      </c>
      <c r="C6" s="10"/>
    </row>
    <row r="7" spans="1:6" ht="16.149999999999999" customHeight="1" x14ac:dyDescent="0.15">
      <c r="B7" s="43" t="s">
        <v>3</v>
      </c>
      <c r="C7" s="10" t="s">
        <v>10</v>
      </c>
    </row>
    <row r="8" spans="1:6" ht="16.149999999999999" customHeight="1" x14ac:dyDescent="0.15">
      <c r="B8" s="43" t="s">
        <v>11</v>
      </c>
      <c r="C8" s="10" t="s">
        <v>10</v>
      </c>
    </row>
    <row r="9" spans="1:6" ht="16.149999999999999" customHeight="1" x14ac:dyDescent="0.15">
      <c r="B9" s="43" t="s">
        <v>12</v>
      </c>
      <c r="C9" s="10" t="s">
        <v>10</v>
      </c>
    </row>
    <row r="10" spans="1:6" ht="16.149999999999999" customHeight="1" x14ac:dyDescent="0.15">
      <c r="B10" s="43" t="s">
        <v>13</v>
      </c>
      <c r="C10" s="10" t="s">
        <v>10</v>
      </c>
    </row>
    <row r="11" spans="1:6" ht="16.149999999999999" customHeight="1" x14ac:dyDescent="0.15">
      <c r="B11" s="43" t="s">
        <v>14</v>
      </c>
      <c r="C11" s="10" t="s">
        <v>10</v>
      </c>
      <c r="D11" s="10" t="s">
        <v>10</v>
      </c>
      <c r="E11" s="10" t="s">
        <v>10</v>
      </c>
    </row>
    <row r="12" spans="1:6" ht="16.149999999999999" customHeight="1" x14ac:dyDescent="0.15">
      <c r="B12" s="43" t="s">
        <v>15</v>
      </c>
      <c r="C12" s="10" t="s">
        <v>10</v>
      </c>
      <c r="D12" s="10" t="s">
        <v>10</v>
      </c>
      <c r="E12" s="10" t="s">
        <v>10</v>
      </c>
    </row>
    <row r="13" spans="1:6" ht="16.149999999999999" customHeight="1" x14ac:dyDescent="0.15">
      <c r="B13" s="43" t="s">
        <v>16</v>
      </c>
      <c r="C13" s="10" t="s">
        <v>17</v>
      </c>
    </row>
    <row r="14" spans="1:6" ht="16.149999999999999" customHeight="1" x14ac:dyDescent="0.15">
      <c r="B14" s="43" t="s">
        <v>18</v>
      </c>
      <c r="C14" s="10" t="s">
        <v>10</v>
      </c>
      <c r="D14" s="10" t="s">
        <v>10</v>
      </c>
      <c r="E14" s="10" t="s">
        <v>10</v>
      </c>
    </row>
    <row r="15" spans="1:6" ht="16.149999999999999" customHeight="1" x14ac:dyDescent="0.15">
      <c r="B15" s="43" t="s">
        <v>19</v>
      </c>
      <c r="C15" s="10" t="s">
        <v>17</v>
      </c>
    </row>
    <row r="16" spans="1:6" ht="16.149999999999999" customHeight="1" x14ac:dyDescent="0.15">
      <c r="B16" s="12" t="s">
        <v>20</v>
      </c>
      <c r="C16" s="13" t="s">
        <v>21</v>
      </c>
      <c r="D16" s="14" t="s">
        <v>22</v>
      </c>
      <c r="E16" s="13" t="s">
        <v>21</v>
      </c>
      <c r="F16" s="14" t="s">
        <v>22</v>
      </c>
    </row>
    <row r="17" spans="1:7" ht="16.149999999999999" customHeight="1" x14ac:dyDescent="0.15">
      <c r="B17" s="12" t="s">
        <v>23</v>
      </c>
      <c r="C17" s="13" t="s">
        <v>21</v>
      </c>
      <c r="D17" s="14" t="s">
        <v>22</v>
      </c>
      <c r="E17" s="13" t="s">
        <v>21</v>
      </c>
      <c r="F17" s="14" t="s">
        <v>22</v>
      </c>
    </row>
    <row r="18" spans="1:7" ht="16.149999999999999" customHeight="1" x14ac:dyDescent="0.15">
      <c r="B18" s="12" t="s">
        <v>24</v>
      </c>
      <c r="C18" s="10" t="s">
        <v>10</v>
      </c>
      <c r="D18" s="15" t="s">
        <v>25</v>
      </c>
      <c r="E18" s="16" t="s">
        <v>26</v>
      </c>
      <c r="F18" s="17" t="s">
        <v>27</v>
      </c>
      <c r="G18" s="18">
        <v>-2</v>
      </c>
    </row>
    <row r="19" spans="1:7" ht="16.149999999999999" customHeight="1" x14ac:dyDescent="0.15">
      <c r="B19" s="12" t="s">
        <v>28</v>
      </c>
      <c r="C19" s="10" t="s">
        <v>10</v>
      </c>
      <c r="D19" s="15" t="s">
        <v>25</v>
      </c>
      <c r="E19" s="16" t="s">
        <v>26</v>
      </c>
      <c r="F19" s="17" t="s">
        <v>27</v>
      </c>
      <c r="G19" s="18">
        <v>-2</v>
      </c>
    </row>
    <row r="20" spans="1:7" ht="16.149999999999999" customHeight="1" x14ac:dyDescent="0.15">
      <c r="B20" s="12" t="s">
        <v>28</v>
      </c>
      <c r="C20" s="19" t="s">
        <v>29</v>
      </c>
      <c r="D20" s="16">
        <v>-2</v>
      </c>
    </row>
    <row r="21" spans="1:7" ht="16.149999999999999" customHeight="1" x14ac:dyDescent="0.15">
      <c r="B21" s="12" t="s">
        <v>30</v>
      </c>
      <c r="C21" s="10">
        <v>3</v>
      </c>
    </row>
    <row r="22" spans="1:7" ht="16.149999999999999" customHeight="1" x14ac:dyDescent="0.15">
      <c r="B22" s="4" t="s">
        <v>31</v>
      </c>
      <c r="C22" s="20" t="s">
        <v>32</v>
      </c>
    </row>
    <row r="23" spans="1:7" ht="16.149999999999999" customHeight="1" x14ac:dyDescent="0.15">
      <c r="B23" s="4" t="s">
        <v>33</v>
      </c>
      <c r="C23" s="20" t="s">
        <v>34</v>
      </c>
    </row>
    <row r="24" spans="1:7" ht="16.149999999999999" customHeight="1" x14ac:dyDescent="0.15">
      <c r="B24" s="4" t="s">
        <v>35</v>
      </c>
      <c r="C24" s="21" t="s">
        <v>36</v>
      </c>
    </row>
    <row r="25" spans="1:7" ht="16.149999999999999" customHeight="1" x14ac:dyDescent="0.15">
      <c r="B25" s="4" t="s">
        <v>37</v>
      </c>
      <c r="C25" s="20" t="s">
        <v>36</v>
      </c>
    </row>
    <row r="26" spans="1:7" ht="16.149999999999999" customHeight="1" x14ac:dyDescent="0.15">
      <c r="B26" s="4" t="s">
        <v>38</v>
      </c>
      <c r="C26" s="10" t="s">
        <v>10</v>
      </c>
    </row>
    <row r="27" spans="1:7" ht="16.149999999999999" customHeight="1" x14ac:dyDescent="0.15">
      <c r="A27" s="22" t="s">
        <v>39</v>
      </c>
    </row>
    <row r="28" spans="1:7" ht="16.149999999999999" customHeight="1" x14ac:dyDescent="0.15">
      <c r="B28" s="12" t="s">
        <v>40</v>
      </c>
      <c r="C28" s="10" t="s">
        <v>10</v>
      </c>
      <c r="D28" s="14" t="s">
        <v>26</v>
      </c>
      <c r="E28" s="10" t="s">
        <v>10</v>
      </c>
      <c r="F28" s="14" t="s">
        <v>26</v>
      </c>
    </row>
    <row r="29" spans="1:7" ht="16.149999999999999" customHeight="1" x14ac:dyDescent="0.15">
      <c r="B29" s="12" t="s">
        <v>41</v>
      </c>
      <c r="C29" s="10" t="s">
        <v>10</v>
      </c>
      <c r="D29" s="23" t="s">
        <v>42</v>
      </c>
      <c r="E29" s="13"/>
      <c r="F29" s="14"/>
    </row>
    <row r="30" spans="1:7" ht="16.149999999999999" customHeight="1" x14ac:dyDescent="0.15">
      <c r="B30" s="12" t="s">
        <v>43</v>
      </c>
      <c r="C30" s="10" t="s">
        <v>10</v>
      </c>
      <c r="D30" s="10" t="s">
        <v>44</v>
      </c>
      <c r="E30" s="10" t="s">
        <v>10</v>
      </c>
      <c r="F30" s="24" t="s">
        <v>45</v>
      </c>
    </row>
    <row r="31" spans="1:7" ht="16.149999999999999" customHeight="1" x14ac:dyDescent="0.15">
      <c r="A31" s="8" t="s">
        <v>6</v>
      </c>
    </row>
    <row r="32" spans="1:7" ht="16.149999999999999" customHeight="1" x14ac:dyDescent="0.15">
      <c r="B32" s="12" t="s">
        <v>46</v>
      </c>
      <c r="C32" s="10"/>
    </row>
    <row r="33" spans="2:7" ht="16.149999999999999" customHeight="1" x14ac:dyDescent="0.15">
      <c r="B33" s="9" t="s">
        <v>7</v>
      </c>
      <c r="C33" s="25" t="s">
        <v>47</v>
      </c>
      <c r="D33" s="25" t="s">
        <v>48</v>
      </c>
      <c r="E33" s="25" t="s">
        <v>49</v>
      </c>
      <c r="F33" s="25" t="s">
        <v>50</v>
      </c>
      <c r="G33" s="25" t="s">
        <v>51</v>
      </c>
    </row>
    <row r="34" spans="2:7" ht="16.149999999999999" customHeight="1" x14ac:dyDescent="0.15">
      <c r="B34" s="9" t="s">
        <v>8</v>
      </c>
      <c r="C34" s="10" t="s">
        <v>10</v>
      </c>
      <c r="D34" s="10" t="s">
        <v>10</v>
      </c>
      <c r="E34" s="10" t="s">
        <v>52</v>
      </c>
      <c r="F34" s="10" t="s">
        <v>53</v>
      </c>
      <c r="G34" s="10" t="s">
        <v>54</v>
      </c>
    </row>
    <row r="35" spans="2:7" ht="16.149999999999999" customHeight="1" x14ac:dyDescent="0.15">
      <c r="B35" s="12" t="s">
        <v>55</v>
      </c>
      <c r="C35" s="10"/>
      <c r="D35" s="10"/>
      <c r="E35" s="10"/>
      <c r="F35" s="10"/>
      <c r="G35" s="10" t="s">
        <v>56</v>
      </c>
    </row>
    <row r="36" spans="2:7" ht="16.149999999999999" customHeight="1" x14ac:dyDescent="0.15">
      <c r="B36" s="12" t="s">
        <v>57</v>
      </c>
      <c r="C36" s="10"/>
      <c r="D36" s="10" t="s">
        <v>58</v>
      </c>
      <c r="E36" s="10"/>
      <c r="F36" s="10"/>
      <c r="G36" s="26"/>
    </row>
    <row r="37" spans="2:7" ht="16.149999999999999" customHeight="1" x14ac:dyDescent="0.15">
      <c r="B37" s="4" t="s">
        <v>59</v>
      </c>
      <c r="C37" s="10" t="s">
        <v>60</v>
      </c>
      <c r="D37" s="10" t="s">
        <v>61</v>
      </c>
      <c r="E37" s="26"/>
      <c r="F37" s="26"/>
      <c r="G37" s="26"/>
    </row>
    <row r="38" spans="2:7" ht="16.149999999999999" customHeight="1" x14ac:dyDescent="0.15">
      <c r="B38" s="4" t="s">
        <v>62</v>
      </c>
      <c r="C38" s="10" t="s">
        <v>36</v>
      </c>
      <c r="D38" s="10"/>
      <c r="E38" s="10" t="s">
        <v>36</v>
      </c>
      <c r="F38" s="10"/>
      <c r="G38" s="10"/>
    </row>
    <row r="39" spans="2:7" ht="16.149999999999999" customHeight="1" x14ac:dyDescent="0.15">
      <c r="B39" s="4" t="s">
        <v>63</v>
      </c>
      <c r="C39" s="10"/>
      <c r="D39" s="10" t="s">
        <v>64</v>
      </c>
      <c r="E39" s="26"/>
      <c r="F39" s="10" t="s">
        <v>65</v>
      </c>
      <c r="G39" s="26"/>
    </row>
    <row r="40" spans="2:7" ht="16.149999999999999" customHeight="1" x14ac:dyDescent="0.15">
      <c r="B40" s="4" t="s">
        <v>66</v>
      </c>
      <c r="C40" s="10" t="s">
        <v>36</v>
      </c>
      <c r="D40" s="10"/>
      <c r="E40" s="26"/>
      <c r="F40" s="10"/>
      <c r="G40" s="26"/>
    </row>
    <row r="41" spans="2:7" ht="16.149999999999999" customHeight="1" x14ac:dyDescent="0.15">
      <c r="B41" s="4" t="s">
        <v>67</v>
      </c>
      <c r="C41" s="10"/>
      <c r="D41" s="10" t="s">
        <v>36</v>
      </c>
      <c r="E41" s="10"/>
      <c r="F41" s="10"/>
      <c r="G41" s="26"/>
    </row>
    <row r="42" spans="2:7" ht="16.149999999999999" customHeight="1" x14ac:dyDescent="0.15">
      <c r="B42" s="4" t="s">
        <v>68</v>
      </c>
      <c r="C42" s="10"/>
      <c r="D42" s="10" t="s">
        <v>69</v>
      </c>
      <c r="E42" s="10">
        <v>3</v>
      </c>
      <c r="F42" s="10">
        <v>3</v>
      </c>
      <c r="G42" s="26"/>
    </row>
    <row r="43" spans="2:7" ht="16.149999999999999" customHeight="1" x14ac:dyDescent="0.15">
      <c r="B43" s="4" t="s">
        <v>70</v>
      </c>
      <c r="C43" s="10"/>
      <c r="D43" s="10">
        <v>10</v>
      </c>
      <c r="E43" s="10"/>
      <c r="F43" s="10"/>
      <c r="G43" s="26"/>
    </row>
    <row r="44" spans="2:7" ht="16.149999999999999" customHeight="1" x14ac:dyDescent="0.15">
      <c r="B44" s="4" t="s">
        <v>71</v>
      </c>
      <c r="C44" s="10">
        <v>2000</v>
      </c>
      <c r="D44" s="10"/>
      <c r="E44" s="10"/>
      <c r="F44" s="10"/>
      <c r="G44" s="26"/>
    </row>
    <row r="45" spans="2:7" ht="16.149999999999999" customHeight="1" x14ac:dyDescent="0.15">
      <c r="B45" s="4" t="s">
        <v>72</v>
      </c>
      <c r="C45" s="10">
        <v>8</v>
      </c>
      <c r="D45" s="10"/>
      <c r="E45" s="10"/>
      <c r="F45" s="10"/>
      <c r="G45" s="10">
        <v>5</v>
      </c>
    </row>
    <row r="46" spans="2:7" ht="16.149999999999999" customHeight="1" x14ac:dyDescent="0.15">
      <c r="B46" s="4" t="s">
        <v>73</v>
      </c>
      <c r="C46" s="10" t="s">
        <v>36</v>
      </c>
      <c r="D46" s="10"/>
      <c r="E46" s="10"/>
      <c r="F46" s="10"/>
      <c r="G46" s="10" t="s">
        <v>74</v>
      </c>
    </row>
    <row r="47" spans="2:7" ht="16.149999999999999" customHeight="1" x14ac:dyDescent="0.15">
      <c r="B47" s="4" t="s">
        <v>75</v>
      </c>
      <c r="C47" s="10"/>
      <c r="D47" s="10" t="s">
        <v>36</v>
      </c>
      <c r="E47" s="26"/>
      <c r="F47" s="26"/>
      <c r="G47" s="26"/>
    </row>
    <row r="48" spans="2:7" ht="16.149999999999999" customHeight="1" x14ac:dyDescent="0.15">
      <c r="B48" s="4" t="s">
        <v>76</v>
      </c>
      <c r="C48" s="10"/>
      <c r="D48" s="10" t="s">
        <v>36</v>
      </c>
      <c r="E48" s="26"/>
      <c r="F48" s="26"/>
      <c r="G48" s="26"/>
    </row>
    <row r="49" spans="1:1" ht="16.149999999999999" customHeight="1" x14ac:dyDescent="0.15">
      <c r="A49" s="6" t="s">
        <v>77</v>
      </c>
    </row>
    <row r="50" spans="1:1" ht="16.149999999999999" customHeight="1" x14ac:dyDescent="0.15">
      <c r="A50" s="27"/>
    </row>
    <row r="51" spans="1:1" ht="16.149999999999999" customHeight="1" x14ac:dyDescent="0.15">
      <c r="A51" s="27"/>
    </row>
    <row r="52" spans="1:1" ht="16.149999999999999" customHeight="1" x14ac:dyDescent="0.15">
      <c r="A52" s="27"/>
    </row>
    <row r="53" spans="1:1" ht="16.149999999999999" customHeight="1" x14ac:dyDescent="0.15">
      <c r="A53" s="27"/>
    </row>
    <row r="54" spans="1:1" ht="16.149999999999999" customHeight="1" x14ac:dyDescent="0.15">
      <c r="A54" s="27"/>
    </row>
    <row r="55" spans="1:1" ht="16.149999999999999" customHeight="1" x14ac:dyDescent="0.15">
      <c r="A55" s="27"/>
    </row>
    <row r="56" spans="1:1" ht="16.149999999999999" customHeight="1" x14ac:dyDescent="0.15">
      <c r="A56" s="27"/>
    </row>
    <row r="57" spans="1:1" ht="16.149999999999999" customHeight="1" x14ac:dyDescent="0.15">
      <c r="A57" s="27"/>
    </row>
    <row r="58" spans="1:1" ht="16.149999999999999" customHeight="1" x14ac:dyDescent="0.15">
      <c r="A58" s="27"/>
    </row>
    <row r="59" spans="1:1" ht="16.149999999999999" customHeight="1" x14ac:dyDescent="0.15">
      <c r="A59" s="27"/>
    </row>
    <row r="60" spans="1:1" ht="16.149999999999999" customHeight="1" x14ac:dyDescent="0.15">
      <c r="A60" s="27"/>
    </row>
    <row r="61" spans="1:1" ht="16.149999999999999" customHeight="1" x14ac:dyDescent="0.15">
      <c r="A61" s="27"/>
    </row>
    <row r="62" spans="1:1" ht="16.149999999999999" customHeight="1" x14ac:dyDescent="0.15">
      <c r="A62" s="27"/>
    </row>
    <row r="63" spans="1:1" ht="16.149999999999999" customHeight="1" x14ac:dyDescent="0.15">
      <c r="A63" s="27"/>
    </row>
    <row r="64" spans="1:1" ht="16.149999999999999" customHeight="1" x14ac:dyDescent="0.15">
      <c r="A64" s="27"/>
    </row>
    <row r="65" spans="1:1" ht="16.149999999999999" customHeight="1" x14ac:dyDescent="0.15">
      <c r="A65" s="27"/>
    </row>
    <row r="66" spans="1:1" ht="16.149999999999999" customHeight="1" x14ac:dyDescent="0.15">
      <c r="A66" s="27"/>
    </row>
    <row r="67" spans="1:1" ht="16.149999999999999" customHeight="1" x14ac:dyDescent="0.15">
      <c r="A67" s="27"/>
    </row>
    <row r="68" spans="1:1" ht="16.149999999999999" customHeight="1" x14ac:dyDescent="0.15">
      <c r="A68" s="27"/>
    </row>
    <row r="69" spans="1:1" ht="16.149999999999999" customHeight="1" x14ac:dyDescent="0.15">
      <c r="A69" s="27"/>
    </row>
    <row r="70" spans="1:1" ht="16.149999999999999" customHeight="1" x14ac:dyDescent="0.15">
      <c r="A70" s="27"/>
    </row>
    <row r="71" spans="1:1" ht="16.149999999999999" customHeight="1" x14ac:dyDescent="0.15">
      <c r="A71" s="27"/>
    </row>
  </sheetData>
  <phoneticPr fontId="3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T135"/>
  <sheetViews>
    <sheetView topLeftCell="A30" workbookViewId="0">
      <selection activeCell="J67" sqref="J67"/>
    </sheetView>
  </sheetViews>
  <sheetFormatPr defaultColWidth="9" defaultRowHeight="16.5" customHeight="1" x14ac:dyDescent="0.15"/>
  <cols>
    <col min="1" max="1" width="16.125" style="7" customWidth="1"/>
    <col min="2" max="2" width="27.75" style="7" customWidth="1"/>
    <col min="3" max="7" width="11.25" style="7" customWidth="1"/>
    <col min="8" max="8" width="5.5" style="7" bestFit="1" customWidth="1"/>
    <col min="9" max="9" width="11.5" style="7" bestFit="1" customWidth="1"/>
    <col min="10" max="10" width="9.5" style="7" bestFit="1" customWidth="1"/>
    <col min="11" max="13" width="7.5" style="7" bestFit="1" customWidth="1"/>
    <col min="14" max="17" width="9.5" style="7" bestFit="1" customWidth="1"/>
    <col min="18" max="18" width="7.5" style="7" bestFit="1" customWidth="1"/>
    <col min="19" max="20" width="11.5" style="7" bestFit="1" customWidth="1"/>
    <col min="21" max="16384" width="9" style="7"/>
  </cols>
  <sheetData>
    <row r="1" spans="1:6" ht="16.5" customHeight="1" x14ac:dyDescent="0.15">
      <c r="A1" s="6" t="s">
        <v>9</v>
      </c>
    </row>
    <row r="2" spans="1:6" ht="16.5" customHeight="1" x14ac:dyDescent="0.15">
      <c r="A2" s="6" t="s">
        <v>0</v>
      </c>
    </row>
    <row r="3" spans="1:6" ht="16.5" customHeight="1" x14ac:dyDescent="0.15">
      <c r="A3" s="8" t="s">
        <v>1</v>
      </c>
    </row>
    <row r="4" spans="1:6" ht="16.5" customHeight="1" x14ac:dyDescent="0.15">
      <c r="B4" s="9" t="s">
        <v>2</v>
      </c>
      <c r="C4" s="10" t="s">
        <v>10</v>
      </c>
    </row>
    <row r="5" spans="1:6" ht="16.5" customHeight="1" x14ac:dyDescent="0.15">
      <c r="B5" s="9" t="s">
        <v>78</v>
      </c>
      <c r="C5" s="10" t="s">
        <v>10</v>
      </c>
    </row>
    <row r="6" spans="1:6" ht="16.5" customHeight="1" x14ac:dyDescent="0.15">
      <c r="B6" s="12" t="s">
        <v>79</v>
      </c>
      <c r="C6" s="10" t="s">
        <v>10</v>
      </c>
    </row>
    <row r="7" spans="1:6" ht="16.5" customHeight="1" x14ac:dyDescent="0.15">
      <c r="B7" s="12" t="s">
        <v>80</v>
      </c>
      <c r="C7" s="10" t="s">
        <v>10</v>
      </c>
    </row>
    <row r="8" spans="1:6" ht="16.5" customHeight="1" x14ac:dyDescent="0.15">
      <c r="B8" s="4" t="s">
        <v>81</v>
      </c>
      <c r="C8" s="20" t="s">
        <v>21</v>
      </c>
      <c r="D8" s="20" t="s">
        <v>82</v>
      </c>
    </row>
    <row r="9" spans="1:6" ht="16.5" customHeight="1" x14ac:dyDescent="0.15">
      <c r="B9" s="4" t="s">
        <v>83</v>
      </c>
      <c r="C9" s="20" t="s">
        <v>21</v>
      </c>
      <c r="D9" s="20" t="s">
        <v>82</v>
      </c>
    </row>
    <row r="10" spans="1:6" ht="16.5" customHeight="1" x14ac:dyDescent="0.15">
      <c r="B10" s="12" t="s">
        <v>84</v>
      </c>
      <c r="C10" s="10" t="s">
        <v>85</v>
      </c>
    </row>
    <row r="11" spans="1:6" ht="16.5" customHeight="1" x14ac:dyDescent="0.15">
      <c r="B11" s="12" t="s">
        <v>86</v>
      </c>
      <c r="C11" s="10" t="s">
        <v>36</v>
      </c>
    </row>
    <row r="12" spans="1:6" ht="16.5" customHeight="1" x14ac:dyDescent="0.15">
      <c r="B12" s="12" t="s">
        <v>20</v>
      </c>
      <c r="C12" s="13" t="s">
        <v>21</v>
      </c>
      <c r="D12" s="14" t="s">
        <v>22</v>
      </c>
      <c r="E12" s="13" t="s">
        <v>21</v>
      </c>
      <c r="F12" s="14" t="s">
        <v>82</v>
      </c>
    </row>
    <row r="13" spans="1:6" ht="16.5" customHeight="1" x14ac:dyDescent="0.15">
      <c r="B13" s="12" t="s">
        <v>23</v>
      </c>
      <c r="C13" s="13" t="s">
        <v>87</v>
      </c>
      <c r="D13" s="14" t="s">
        <v>22</v>
      </c>
      <c r="E13" s="13" t="s">
        <v>21</v>
      </c>
      <c r="F13" s="14" t="s">
        <v>22</v>
      </c>
    </row>
    <row r="14" spans="1:6" ht="16.5" customHeight="1" x14ac:dyDescent="0.15">
      <c r="B14" s="12" t="s">
        <v>88</v>
      </c>
      <c r="C14" s="20" t="s">
        <v>85</v>
      </c>
      <c r="D14" s="29"/>
    </row>
    <row r="15" spans="1:6" ht="16.5" customHeight="1" x14ac:dyDescent="0.15">
      <c r="B15" s="12" t="s">
        <v>89</v>
      </c>
      <c r="C15" s="20" t="s">
        <v>85</v>
      </c>
      <c r="D15" s="29"/>
    </row>
    <row r="16" spans="1:6" ht="16.5" customHeight="1" x14ac:dyDescent="0.15">
      <c r="B16" s="12" t="s">
        <v>90</v>
      </c>
      <c r="C16" s="20" t="s">
        <v>10</v>
      </c>
      <c r="D16" s="29"/>
    </row>
    <row r="17" spans="1:7" ht="16.5" customHeight="1" x14ac:dyDescent="0.15">
      <c r="B17" s="12" t="s">
        <v>91</v>
      </c>
      <c r="C17" s="10" t="s">
        <v>10</v>
      </c>
    </row>
    <row r="18" spans="1:7" ht="16.5" customHeight="1" x14ac:dyDescent="0.15">
      <c r="B18" s="4" t="s">
        <v>92</v>
      </c>
      <c r="C18" s="20" t="s">
        <v>17</v>
      </c>
      <c r="D18" s="10" t="s">
        <v>93</v>
      </c>
    </row>
    <row r="19" spans="1:7" ht="16.5" customHeight="1" x14ac:dyDescent="0.15">
      <c r="B19" s="12" t="s">
        <v>94</v>
      </c>
      <c r="C19" s="10" t="s">
        <v>36</v>
      </c>
    </row>
    <row r="20" spans="1:7" ht="16.5" customHeight="1" x14ac:dyDescent="0.15">
      <c r="B20" s="12" t="s">
        <v>95</v>
      </c>
      <c r="C20" s="10" t="s">
        <v>96</v>
      </c>
    </row>
    <row r="21" spans="1:7" ht="16.5" customHeight="1" x14ac:dyDescent="0.15">
      <c r="B21" s="4" t="s">
        <v>38</v>
      </c>
      <c r="C21" s="10" t="s">
        <v>10</v>
      </c>
    </row>
    <row r="22" spans="1:7" ht="16.5" customHeight="1" x14ac:dyDescent="0.15">
      <c r="B22" s="4" t="s">
        <v>97</v>
      </c>
      <c r="C22" s="10" t="s">
        <v>85</v>
      </c>
    </row>
    <row r="23" spans="1:7" ht="16.5" customHeight="1" x14ac:dyDescent="0.15">
      <c r="B23" s="12" t="s">
        <v>98</v>
      </c>
      <c r="C23" s="10" t="s">
        <v>36</v>
      </c>
    </row>
    <row r="24" spans="1:7" ht="16.5" customHeight="1" x14ac:dyDescent="0.15">
      <c r="B24" s="4" t="s">
        <v>99</v>
      </c>
      <c r="C24" s="20" t="s">
        <v>85</v>
      </c>
    </row>
    <row r="25" spans="1:7" ht="16.5" customHeight="1" x14ac:dyDescent="0.15">
      <c r="B25" s="4" t="s">
        <v>100</v>
      </c>
      <c r="C25" s="30" t="s">
        <v>85</v>
      </c>
    </row>
    <row r="26" spans="1:7" ht="16.5" customHeight="1" x14ac:dyDescent="0.15">
      <c r="B26" s="4" t="s">
        <v>101</v>
      </c>
      <c r="C26" s="20" t="s">
        <v>10</v>
      </c>
      <c r="D26" s="20" t="s">
        <v>10</v>
      </c>
      <c r="E26" s="20" t="s">
        <v>10</v>
      </c>
    </row>
    <row r="27" spans="1:7" ht="16.5" customHeight="1" x14ac:dyDescent="0.15">
      <c r="A27" s="22" t="s">
        <v>102</v>
      </c>
    </row>
    <row r="28" spans="1:7" ht="16.5" customHeight="1" x14ac:dyDescent="0.15">
      <c r="B28" s="4" t="s">
        <v>103</v>
      </c>
      <c r="C28" s="10" t="s">
        <v>104</v>
      </c>
      <c r="D28" s="31" t="s">
        <v>42</v>
      </c>
      <c r="E28" s="10" t="s">
        <v>105</v>
      </c>
      <c r="F28" s="32" t="s">
        <v>42</v>
      </c>
      <c r="G28" s="33"/>
    </row>
    <row r="29" spans="1:7" ht="16.5" customHeight="1" x14ac:dyDescent="0.15">
      <c r="B29" s="4" t="s">
        <v>106</v>
      </c>
      <c r="C29" s="10" t="s">
        <v>107</v>
      </c>
    </row>
    <row r="30" spans="1:7" ht="16.5" customHeight="1" x14ac:dyDescent="0.15">
      <c r="B30" s="34" t="s">
        <v>108</v>
      </c>
      <c r="C30" s="32" t="s">
        <v>42</v>
      </c>
    </row>
    <row r="31" spans="1:7" ht="16.5" customHeight="1" x14ac:dyDescent="0.15">
      <c r="B31" s="35" t="s">
        <v>109</v>
      </c>
      <c r="C31" s="32" t="s">
        <v>42</v>
      </c>
    </row>
    <row r="32" spans="1:7" ht="16.5" customHeight="1" x14ac:dyDescent="0.15">
      <c r="A32" s="8" t="s">
        <v>110</v>
      </c>
    </row>
    <row r="33" spans="2:20" ht="16.5" customHeight="1" x14ac:dyDescent="0.15">
      <c r="B33" s="36" t="s">
        <v>111</v>
      </c>
      <c r="C33" s="10"/>
    </row>
    <row r="34" spans="2:20" ht="16.5" customHeight="1" x14ac:dyDescent="0.15">
      <c r="B34" s="9" t="s">
        <v>112</v>
      </c>
      <c r="C34" s="25" t="s">
        <v>113</v>
      </c>
      <c r="D34" s="25" t="s">
        <v>114</v>
      </c>
      <c r="E34" s="25" t="s">
        <v>115</v>
      </c>
      <c r="F34" s="25" t="s">
        <v>116</v>
      </c>
      <c r="G34" s="10" t="s">
        <v>117</v>
      </c>
    </row>
    <row r="35" spans="2:20" ht="16.5" customHeight="1" x14ac:dyDescent="0.15">
      <c r="B35" s="9" t="s">
        <v>118</v>
      </c>
      <c r="C35" s="10" t="s">
        <v>119</v>
      </c>
      <c r="D35" s="10" t="s">
        <v>120</v>
      </c>
      <c r="E35" s="10" t="s">
        <v>121</v>
      </c>
      <c r="F35" s="10" t="s">
        <v>122</v>
      </c>
      <c r="G35" s="10"/>
      <c r="H35" s="7" t="s">
        <v>122</v>
      </c>
      <c r="I35" s="7" t="s">
        <v>123</v>
      </c>
      <c r="J35" s="7" t="s">
        <v>124</v>
      </c>
      <c r="K35" s="7" t="s">
        <v>119</v>
      </c>
      <c r="L35" s="7" t="s">
        <v>125</v>
      </c>
      <c r="M35" s="7" t="s">
        <v>126</v>
      </c>
      <c r="N35" s="7" t="s">
        <v>127</v>
      </c>
      <c r="O35" s="7" t="s">
        <v>128</v>
      </c>
      <c r="P35" s="7" t="s">
        <v>129</v>
      </c>
      <c r="Q35" s="7" t="s">
        <v>130</v>
      </c>
      <c r="R35" s="7" t="s">
        <v>131</v>
      </c>
      <c r="S35" s="7" t="s">
        <v>60</v>
      </c>
      <c r="T35" s="7" t="s">
        <v>61</v>
      </c>
    </row>
    <row r="36" spans="2:20" ht="16.5" customHeight="1" x14ac:dyDescent="0.15">
      <c r="B36" s="9" t="s">
        <v>132</v>
      </c>
      <c r="C36" s="10" t="s">
        <v>10</v>
      </c>
      <c r="D36" s="10" t="s">
        <v>10</v>
      </c>
      <c r="E36" s="10" t="s">
        <v>10</v>
      </c>
      <c r="F36" s="10" t="s">
        <v>10</v>
      </c>
      <c r="G36" s="10"/>
    </row>
    <row r="37" spans="2:20" ht="16.5" customHeight="1" x14ac:dyDescent="0.15">
      <c r="B37" s="9" t="s">
        <v>133</v>
      </c>
      <c r="C37" s="10"/>
      <c r="D37" s="10"/>
      <c r="E37" s="26"/>
      <c r="F37" s="26"/>
      <c r="G37" s="10"/>
    </row>
    <row r="38" spans="2:20" ht="16.5" customHeight="1" x14ac:dyDescent="0.15">
      <c r="B38" s="12" t="s">
        <v>134</v>
      </c>
      <c r="C38" s="26"/>
      <c r="D38" s="26"/>
      <c r="E38" s="10" t="s">
        <v>135</v>
      </c>
      <c r="F38" s="26"/>
      <c r="G38" s="10"/>
    </row>
    <row r="39" spans="2:20" ht="16.5" customHeight="1" x14ac:dyDescent="0.15">
      <c r="B39" s="12" t="s">
        <v>136</v>
      </c>
      <c r="C39" s="10"/>
      <c r="D39" s="10"/>
      <c r="E39" s="10"/>
      <c r="F39" s="10"/>
      <c r="G39" s="10"/>
    </row>
    <row r="40" spans="2:20" ht="16.5" customHeight="1" x14ac:dyDescent="0.15">
      <c r="B40" s="12" t="s">
        <v>137</v>
      </c>
      <c r="C40" s="10"/>
      <c r="D40" s="10"/>
      <c r="E40" s="10"/>
      <c r="F40" s="10"/>
      <c r="G40" s="10"/>
    </row>
    <row r="41" spans="2:20" ht="16.5" customHeight="1" x14ac:dyDescent="0.15">
      <c r="B41" s="12" t="s">
        <v>138</v>
      </c>
      <c r="C41" s="10"/>
      <c r="D41" s="10"/>
      <c r="E41" s="10" t="s">
        <v>139</v>
      </c>
      <c r="F41" s="10"/>
      <c r="G41" s="10"/>
    </row>
    <row r="42" spans="2:20" ht="16.5" customHeight="1" x14ac:dyDescent="0.15">
      <c r="B42" s="12" t="s">
        <v>140</v>
      </c>
      <c r="C42" s="10"/>
      <c r="D42" s="10" t="s">
        <v>141</v>
      </c>
      <c r="E42" s="10"/>
      <c r="F42" s="10"/>
      <c r="G42" s="10"/>
    </row>
    <row r="43" spans="2:20" ht="16.5" customHeight="1" x14ac:dyDescent="0.15">
      <c r="B43" s="12" t="s">
        <v>142</v>
      </c>
      <c r="C43" s="10"/>
      <c r="D43" s="10" t="s">
        <v>141</v>
      </c>
      <c r="E43" s="10"/>
      <c r="F43" s="10"/>
      <c r="G43" s="10"/>
    </row>
    <row r="44" spans="2:20" ht="16.5" customHeight="1" x14ac:dyDescent="0.15">
      <c r="B44" s="4" t="s">
        <v>143</v>
      </c>
      <c r="C44" s="10"/>
      <c r="D44" s="10"/>
      <c r="E44" s="10" t="s">
        <v>36</v>
      </c>
      <c r="F44" s="10"/>
      <c r="G44" s="10"/>
    </row>
    <row r="45" spans="2:20" ht="16.5" customHeight="1" x14ac:dyDescent="0.15">
      <c r="B45" s="4" t="s">
        <v>144</v>
      </c>
      <c r="C45" s="10"/>
      <c r="D45" s="10"/>
      <c r="E45" s="10"/>
      <c r="F45" s="10"/>
      <c r="G45" s="10"/>
    </row>
    <row r="46" spans="2:20" ht="16.5" customHeight="1" x14ac:dyDescent="0.15">
      <c r="B46" s="12" t="s">
        <v>145</v>
      </c>
      <c r="C46" s="10" t="s">
        <v>146</v>
      </c>
      <c r="D46" s="10" t="s">
        <v>147</v>
      </c>
      <c r="E46" s="10" t="s">
        <v>148</v>
      </c>
      <c r="F46" s="10" t="s">
        <v>149</v>
      </c>
      <c r="G46" s="10"/>
    </row>
    <row r="47" spans="2:20" ht="16.5" customHeight="1" x14ac:dyDescent="0.15">
      <c r="B47" s="12" t="s">
        <v>150</v>
      </c>
      <c r="C47" s="26"/>
      <c r="D47" s="26"/>
      <c r="E47" s="37" t="s">
        <v>151</v>
      </c>
      <c r="F47" s="10"/>
      <c r="G47" s="10"/>
    </row>
    <row r="48" spans="2:20" ht="16.5" customHeight="1" x14ac:dyDescent="0.15">
      <c r="B48" s="12" t="s">
        <v>152</v>
      </c>
      <c r="C48" s="26"/>
      <c r="D48" s="26"/>
      <c r="E48" s="38" t="s">
        <v>153</v>
      </c>
      <c r="F48" s="10"/>
      <c r="G48" s="10"/>
    </row>
    <row r="49" spans="2:7" ht="16.5" customHeight="1" x14ac:dyDescent="0.15">
      <c r="B49" s="12" t="s">
        <v>154</v>
      </c>
      <c r="C49" s="26"/>
      <c r="D49" s="26"/>
      <c r="E49" s="10" t="s">
        <v>155</v>
      </c>
      <c r="F49" s="10"/>
      <c r="G49" s="10"/>
    </row>
    <row r="50" spans="2:7" ht="16.5" customHeight="1" x14ac:dyDescent="0.15">
      <c r="B50" s="12" t="s">
        <v>55</v>
      </c>
      <c r="C50" s="26"/>
      <c r="D50" s="26"/>
      <c r="E50" s="10" t="s">
        <v>156</v>
      </c>
      <c r="F50" s="10"/>
      <c r="G50" s="10"/>
    </row>
    <row r="51" spans="2:7" ht="16.5" customHeight="1" x14ac:dyDescent="0.15">
      <c r="B51" s="12" t="s">
        <v>157</v>
      </c>
      <c r="C51" s="26"/>
      <c r="D51" s="26"/>
      <c r="E51" s="10" t="s">
        <v>158</v>
      </c>
      <c r="F51" s="10"/>
      <c r="G51" s="10"/>
    </row>
    <row r="52" spans="2:7" ht="16.5" customHeight="1" x14ac:dyDescent="0.15">
      <c r="B52" s="12" t="s">
        <v>159</v>
      </c>
      <c r="C52" s="26"/>
      <c r="D52" s="26"/>
      <c r="E52" s="10" t="s">
        <v>160</v>
      </c>
      <c r="F52" s="10"/>
      <c r="G52" s="10"/>
    </row>
    <row r="53" spans="2:7" ht="16.5" customHeight="1" x14ac:dyDescent="0.15">
      <c r="B53" s="12" t="s">
        <v>161</v>
      </c>
      <c r="C53" s="26"/>
      <c r="D53" s="26"/>
      <c r="E53" s="10" t="s">
        <v>162</v>
      </c>
      <c r="F53" s="10"/>
      <c r="G53" s="10"/>
    </row>
    <row r="54" spans="2:7" ht="16.5" customHeight="1" x14ac:dyDescent="0.15">
      <c r="B54" s="12" t="s">
        <v>163</v>
      </c>
      <c r="C54" s="26"/>
      <c r="D54" s="26"/>
      <c r="E54" s="10" t="s">
        <v>162</v>
      </c>
      <c r="F54" s="10"/>
      <c r="G54" s="10"/>
    </row>
    <row r="55" spans="2:7" ht="16.5" customHeight="1" x14ac:dyDescent="0.15">
      <c r="B55" s="12" t="s">
        <v>164</v>
      </c>
      <c r="C55" s="10" t="s">
        <v>165</v>
      </c>
      <c r="D55" s="10"/>
      <c r="E55" s="10" t="s">
        <v>166</v>
      </c>
      <c r="F55" s="10"/>
      <c r="G55" s="10"/>
    </row>
    <row r="56" spans="2:7" ht="16.5" customHeight="1" x14ac:dyDescent="0.15">
      <c r="B56" s="12" t="s">
        <v>167</v>
      </c>
      <c r="C56" s="24" t="s">
        <v>168</v>
      </c>
      <c r="D56" s="10"/>
      <c r="E56" s="10"/>
      <c r="F56" s="10" t="s">
        <v>169</v>
      </c>
      <c r="G56" s="10"/>
    </row>
    <row r="57" spans="2:7" ht="16.5" customHeight="1" x14ac:dyDescent="0.15">
      <c r="B57" s="12" t="s">
        <v>170</v>
      </c>
      <c r="C57" s="10" t="s">
        <v>171</v>
      </c>
      <c r="D57" s="10" t="s">
        <v>172</v>
      </c>
      <c r="E57" s="10" t="s">
        <v>173</v>
      </c>
      <c r="F57" s="10"/>
      <c r="G57" s="10"/>
    </row>
    <row r="58" spans="2:7" ht="16.5" customHeight="1" x14ac:dyDescent="0.15">
      <c r="B58" s="12" t="s">
        <v>174</v>
      </c>
      <c r="C58" s="39" t="s">
        <v>175</v>
      </c>
      <c r="D58" s="39">
        <v>1</v>
      </c>
      <c r="E58" s="39" t="s">
        <v>176</v>
      </c>
      <c r="F58" s="10"/>
      <c r="G58" s="10"/>
    </row>
    <row r="59" spans="2:7" ht="16.5" customHeight="1" x14ac:dyDescent="0.15">
      <c r="B59" s="12" t="s">
        <v>177</v>
      </c>
      <c r="C59" s="10" t="s">
        <v>178</v>
      </c>
      <c r="D59" s="10"/>
      <c r="E59" s="10"/>
      <c r="F59" s="10"/>
      <c r="G59" s="10"/>
    </row>
    <row r="60" spans="2:7" ht="16.5" customHeight="1" x14ac:dyDescent="0.15">
      <c r="B60" s="12" t="s">
        <v>179</v>
      </c>
      <c r="C60" s="10"/>
      <c r="D60" s="10" t="s">
        <v>36</v>
      </c>
      <c r="E60" s="10"/>
      <c r="F60" s="10"/>
      <c r="G60" s="10"/>
    </row>
    <row r="61" spans="2:7" ht="16.5" customHeight="1" x14ac:dyDescent="0.15">
      <c r="B61" s="12" t="s">
        <v>63</v>
      </c>
      <c r="C61" s="10"/>
      <c r="D61" s="10" t="s">
        <v>64</v>
      </c>
      <c r="E61" s="10" t="s">
        <v>180</v>
      </c>
      <c r="F61" s="10" t="s">
        <v>181</v>
      </c>
      <c r="G61" s="10"/>
    </row>
    <row r="62" spans="2:7" ht="16.5" customHeight="1" x14ac:dyDescent="0.15">
      <c r="B62" s="4" t="s">
        <v>66</v>
      </c>
      <c r="C62" s="10" t="s">
        <v>36</v>
      </c>
      <c r="D62" s="10"/>
      <c r="E62" s="10"/>
      <c r="F62" s="10"/>
      <c r="G62" s="10"/>
    </row>
    <row r="63" spans="2:7" ht="16.5" customHeight="1" x14ac:dyDescent="0.15">
      <c r="B63" s="4" t="s">
        <v>182</v>
      </c>
      <c r="C63" s="10"/>
      <c r="D63" s="10" t="s">
        <v>183</v>
      </c>
      <c r="E63" s="10"/>
      <c r="F63" s="10"/>
      <c r="G63" s="10"/>
    </row>
    <row r="64" spans="2:7" ht="16.5" customHeight="1" x14ac:dyDescent="0.15">
      <c r="B64" s="12" t="s">
        <v>184</v>
      </c>
      <c r="C64" s="10"/>
      <c r="D64" s="36" t="s">
        <v>36</v>
      </c>
      <c r="E64" s="10"/>
      <c r="F64" s="10"/>
      <c r="G64" s="10"/>
    </row>
    <row r="65" spans="1:7" ht="16.5" customHeight="1" x14ac:dyDescent="0.15">
      <c r="B65" s="12" t="s">
        <v>185</v>
      </c>
      <c r="C65" s="10"/>
      <c r="D65" s="10" t="s">
        <v>186</v>
      </c>
      <c r="E65" s="10" t="s">
        <v>187</v>
      </c>
      <c r="F65" s="10"/>
      <c r="G65" s="10"/>
    </row>
    <row r="66" spans="1:7" ht="16.5" customHeight="1" x14ac:dyDescent="0.15">
      <c r="B66" s="12" t="s">
        <v>188</v>
      </c>
      <c r="C66" s="10"/>
      <c r="D66" s="10"/>
      <c r="E66" s="10" t="s">
        <v>183</v>
      </c>
      <c r="F66" s="10"/>
      <c r="G66" s="10"/>
    </row>
    <row r="67" spans="1:7" ht="16.5" customHeight="1" x14ac:dyDescent="0.15">
      <c r="A67" s="22" t="s">
        <v>189</v>
      </c>
    </row>
    <row r="68" spans="1:7" ht="16.5" customHeight="1" x14ac:dyDescent="0.15">
      <c r="B68" s="11" t="s">
        <v>46</v>
      </c>
      <c r="C68" s="10"/>
    </row>
    <row r="69" spans="1:7" ht="16.5" customHeight="1" x14ac:dyDescent="0.15">
      <c r="B69" s="11" t="s">
        <v>112</v>
      </c>
      <c r="C69" s="10"/>
      <c r="D69" s="10"/>
      <c r="E69" s="10"/>
      <c r="F69" s="10"/>
      <c r="G69" s="10"/>
    </row>
    <row r="70" spans="1:7" ht="16.5" customHeight="1" x14ac:dyDescent="0.15">
      <c r="B70" s="11" t="s">
        <v>118</v>
      </c>
      <c r="C70" s="10"/>
      <c r="D70" s="10"/>
      <c r="E70" s="10"/>
      <c r="F70" s="10"/>
      <c r="G70" s="10"/>
    </row>
    <row r="71" spans="1:7" ht="16.5" customHeight="1" x14ac:dyDescent="0.15">
      <c r="B71" s="11" t="s">
        <v>132</v>
      </c>
      <c r="C71" s="10"/>
      <c r="D71" s="10"/>
      <c r="E71" s="10"/>
      <c r="F71" s="10"/>
      <c r="G71" s="10"/>
    </row>
    <row r="72" spans="1:7" ht="16.5" customHeight="1" x14ac:dyDescent="0.15">
      <c r="B72" s="12" t="s">
        <v>134</v>
      </c>
      <c r="C72" s="10"/>
      <c r="D72" s="10"/>
      <c r="E72" s="10"/>
      <c r="F72" s="10"/>
      <c r="G72" s="10"/>
    </row>
    <row r="73" spans="1:7" ht="16.5" customHeight="1" x14ac:dyDescent="0.15">
      <c r="B73" s="11" t="s">
        <v>190</v>
      </c>
      <c r="C73" s="10"/>
      <c r="D73" s="10"/>
      <c r="E73" s="10"/>
      <c r="F73" s="10"/>
      <c r="G73" s="10"/>
    </row>
    <row r="74" spans="1:7" ht="16.5" customHeight="1" x14ac:dyDescent="0.15">
      <c r="B74" s="12" t="s">
        <v>136</v>
      </c>
      <c r="C74" s="10"/>
      <c r="D74" s="10"/>
      <c r="E74" s="10"/>
      <c r="F74" s="10"/>
      <c r="G74" s="10"/>
    </row>
    <row r="75" spans="1:7" ht="16.5" customHeight="1" x14ac:dyDescent="0.15">
      <c r="B75" s="12" t="s">
        <v>137</v>
      </c>
      <c r="C75" s="10"/>
      <c r="D75" s="10"/>
      <c r="E75" s="10"/>
      <c r="F75" s="10"/>
      <c r="G75" s="10"/>
    </row>
    <row r="76" spans="1:7" ht="16.5" customHeight="1" x14ac:dyDescent="0.15">
      <c r="B76" s="12" t="s">
        <v>138</v>
      </c>
      <c r="C76" s="10"/>
      <c r="D76" s="10"/>
      <c r="E76" s="10"/>
      <c r="F76" s="10"/>
      <c r="G76" s="10"/>
    </row>
    <row r="77" spans="1:7" ht="16.5" customHeight="1" x14ac:dyDescent="0.15">
      <c r="B77" s="12" t="s">
        <v>140</v>
      </c>
      <c r="C77" s="10"/>
      <c r="D77" s="10"/>
      <c r="E77" s="10"/>
      <c r="F77" s="10"/>
      <c r="G77" s="10"/>
    </row>
    <row r="78" spans="1:7" ht="16.5" customHeight="1" x14ac:dyDescent="0.15">
      <c r="B78" s="12" t="s">
        <v>142</v>
      </c>
      <c r="C78" s="10"/>
      <c r="D78" s="10"/>
      <c r="E78" s="10"/>
      <c r="F78" s="10"/>
      <c r="G78" s="10"/>
    </row>
    <row r="79" spans="1:7" ht="16.5" customHeight="1" x14ac:dyDescent="0.15">
      <c r="B79" s="12" t="s">
        <v>145</v>
      </c>
      <c r="C79" s="10"/>
      <c r="D79" s="10"/>
      <c r="E79" s="10"/>
      <c r="F79" s="10"/>
      <c r="G79" s="10"/>
    </row>
    <row r="80" spans="1:7" ht="16.5" customHeight="1" x14ac:dyDescent="0.15">
      <c r="B80" s="12" t="s">
        <v>150</v>
      </c>
      <c r="C80" s="10"/>
      <c r="D80" s="10"/>
      <c r="E80" s="10"/>
      <c r="F80" s="10"/>
      <c r="G80" s="10"/>
    </row>
    <row r="81" spans="1:7" ht="16.5" customHeight="1" x14ac:dyDescent="0.15">
      <c r="B81" s="12" t="s">
        <v>152</v>
      </c>
      <c r="C81" s="10"/>
      <c r="D81" s="10"/>
      <c r="E81" s="10"/>
      <c r="F81" s="10"/>
      <c r="G81" s="10"/>
    </row>
    <row r="82" spans="1:7" ht="16.5" customHeight="1" x14ac:dyDescent="0.15">
      <c r="B82" s="12" t="s">
        <v>154</v>
      </c>
      <c r="C82" s="10"/>
      <c r="D82" s="10"/>
      <c r="E82" s="10"/>
      <c r="F82" s="10"/>
      <c r="G82" s="10"/>
    </row>
    <row r="83" spans="1:7" ht="16.5" customHeight="1" x14ac:dyDescent="0.15">
      <c r="B83" s="12" t="s">
        <v>55</v>
      </c>
      <c r="C83" s="10"/>
      <c r="D83" s="10"/>
      <c r="E83" s="10"/>
      <c r="F83" s="10"/>
      <c r="G83" s="10"/>
    </row>
    <row r="84" spans="1:7" ht="16.5" customHeight="1" x14ac:dyDescent="0.15">
      <c r="B84" s="12" t="s">
        <v>157</v>
      </c>
      <c r="C84" s="10"/>
      <c r="D84" s="10"/>
      <c r="E84" s="10"/>
      <c r="F84" s="10"/>
      <c r="G84" s="10"/>
    </row>
    <row r="85" spans="1:7" ht="16.5" customHeight="1" x14ac:dyDescent="0.15">
      <c r="B85" s="12" t="s">
        <v>159</v>
      </c>
      <c r="C85" s="10"/>
      <c r="D85" s="10"/>
      <c r="E85" s="10"/>
      <c r="F85" s="10"/>
      <c r="G85" s="10"/>
    </row>
    <row r="86" spans="1:7" ht="16.5" customHeight="1" x14ac:dyDescent="0.15">
      <c r="B86" s="12" t="s">
        <v>161</v>
      </c>
      <c r="C86" s="10"/>
      <c r="D86" s="10"/>
      <c r="E86" s="10"/>
      <c r="F86" s="10"/>
      <c r="G86" s="10"/>
    </row>
    <row r="87" spans="1:7" ht="16.5" customHeight="1" x14ac:dyDescent="0.15">
      <c r="B87" s="12" t="s">
        <v>163</v>
      </c>
      <c r="C87" s="10"/>
      <c r="D87" s="10"/>
      <c r="E87" s="10"/>
      <c r="F87" s="10"/>
      <c r="G87" s="10"/>
    </row>
    <row r="88" spans="1:7" ht="16.5" customHeight="1" x14ac:dyDescent="0.15">
      <c r="B88" s="12" t="s">
        <v>164</v>
      </c>
      <c r="C88" s="10"/>
      <c r="D88" s="10"/>
      <c r="E88" s="10"/>
      <c r="F88" s="10"/>
      <c r="G88" s="10"/>
    </row>
    <row r="89" spans="1:7" ht="16.5" customHeight="1" x14ac:dyDescent="0.15">
      <c r="B89" s="12" t="s">
        <v>167</v>
      </c>
      <c r="C89" s="10"/>
      <c r="D89" s="10"/>
      <c r="E89" s="10"/>
      <c r="F89" s="10"/>
      <c r="G89" s="10"/>
    </row>
    <row r="90" spans="1:7" ht="16.5" customHeight="1" x14ac:dyDescent="0.15">
      <c r="B90" s="12" t="s">
        <v>170</v>
      </c>
      <c r="C90" s="10"/>
      <c r="D90" s="10"/>
      <c r="E90" s="10"/>
      <c r="F90" s="10"/>
      <c r="G90" s="10"/>
    </row>
    <row r="91" spans="1:7" ht="16.5" customHeight="1" x14ac:dyDescent="0.15">
      <c r="B91" s="12" t="s">
        <v>174</v>
      </c>
      <c r="C91" s="10"/>
      <c r="D91" s="10"/>
      <c r="E91" s="10"/>
      <c r="F91" s="10"/>
      <c r="G91" s="10"/>
    </row>
    <row r="92" spans="1:7" ht="16.5" customHeight="1" x14ac:dyDescent="0.15">
      <c r="B92" s="12" t="s">
        <v>179</v>
      </c>
      <c r="C92" s="10"/>
      <c r="D92" s="10"/>
      <c r="E92" s="10"/>
      <c r="F92" s="10"/>
      <c r="G92" s="10"/>
    </row>
    <row r="93" spans="1:7" ht="16.5" customHeight="1" x14ac:dyDescent="0.15">
      <c r="B93" s="12" t="s">
        <v>63</v>
      </c>
      <c r="C93" s="10"/>
      <c r="D93" s="10"/>
      <c r="E93" s="10"/>
      <c r="F93" s="10"/>
      <c r="G93" s="10"/>
    </row>
    <row r="94" spans="1:7" ht="16.5" customHeight="1" x14ac:dyDescent="0.15">
      <c r="B94" s="4" t="s">
        <v>66</v>
      </c>
      <c r="C94" s="10"/>
      <c r="D94" s="10"/>
      <c r="E94" s="10"/>
      <c r="F94" s="10"/>
      <c r="G94" s="10"/>
    </row>
    <row r="95" spans="1:7" ht="16.5" customHeight="1" x14ac:dyDescent="0.15">
      <c r="B95" s="12" t="s">
        <v>184</v>
      </c>
      <c r="C95" s="10"/>
      <c r="D95" s="10"/>
      <c r="E95" s="10"/>
      <c r="F95" s="10"/>
      <c r="G95" s="10"/>
    </row>
    <row r="96" spans="1:7" ht="16.5" customHeight="1" x14ac:dyDescent="0.15">
      <c r="A96" s="22" t="s">
        <v>191</v>
      </c>
    </row>
    <row r="97" spans="1:6" ht="16.5" customHeight="1" x14ac:dyDescent="0.15">
      <c r="B97" s="12" t="s">
        <v>111</v>
      </c>
      <c r="C97" s="10"/>
    </row>
    <row r="98" spans="1:6" ht="16.5" customHeight="1" x14ac:dyDescent="0.15">
      <c r="B98" s="11" t="s">
        <v>112</v>
      </c>
      <c r="C98" s="25" t="s">
        <v>113</v>
      </c>
      <c r="D98" s="25" t="s">
        <v>192</v>
      </c>
      <c r="E98" s="25" t="s">
        <v>193</v>
      </c>
      <c r="F98" s="25" t="s">
        <v>194</v>
      </c>
    </row>
    <row r="99" spans="1:6" ht="16.5" customHeight="1" x14ac:dyDescent="0.15">
      <c r="B99" s="12" t="s">
        <v>134</v>
      </c>
      <c r="C99" s="26"/>
      <c r="D99" s="26"/>
      <c r="E99" s="26"/>
      <c r="F99" s="10"/>
    </row>
    <row r="100" spans="1:6" ht="16.5" customHeight="1" x14ac:dyDescent="0.15">
      <c r="B100" s="11" t="s">
        <v>190</v>
      </c>
      <c r="C100" s="25" t="s">
        <v>195</v>
      </c>
      <c r="D100" s="10"/>
      <c r="E100" s="10"/>
      <c r="F100" s="10"/>
    </row>
    <row r="101" spans="1:6" ht="16.5" customHeight="1" x14ac:dyDescent="0.15">
      <c r="B101" s="11" t="s">
        <v>196</v>
      </c>
      <c r="C101" s="10"/>
      <c r="D101" s="25" t="s">
        <v>197</v>
      </c>
      <c r="E101" s="25" t="s">
        <v>198</v>
      </c>
      <c r="F101" s="10"/>
    </row>
    <row r="102" spans="1:6" ht="16.5" customHeight="1" x14ac:dyDescent="0.15">
      <c r="B102" s="12" t="s">
        <v>199</v>
      </c>
      <c r="C102" s="10">
        <v>1</v>
      </c>
      <c r="D102" s="10" t="s">
        <v>200</v>
      </c>
      <c r="E102" s="10" t="s">
        <v>201</v>
      </c>
      <c r="F102" s="10"/>
    </row>
    <row r="103" spans="1:6" ht="16.5" customHeight="1" x14ac:dyDescent="0.15">
      <c r="B103" s="12" t="s">
        <v>199</v>
      </c>
      <c r="C103" s="10">
        <v>2</v>
      </c>
      <c r="D103" s="10" t="s">
        <v>202</v>
      </c>
      <c r="E103" s="10" t="s">
        <v>203</v>
      </c>
      <c r="F103" s="10"/>
    </row>
    <row r="104" spans="1:6" ht="16.5" customHeight="1" x14ac:dyDescent="0.15">
      <c r="A104" s="22" t="s">
        <v>204</v>
      </c>
    </row>
    <row r="105" spans="1:6" ht="16.5" customHeight="1" x14ac:dyDescent="0.15">
      <c r="B105" s="12" t="s">
        <v>111</v>
      </c>
      <c r="C105" s="10"/>
    </row>
    <row r="106" spans="1:6" ht="16.5" customHeight="1" x14ac:dyDescent="0.15">
      <c r="B106" s="11" t="s">
        <v>112</v>
      </c>
      <c r="C106" s="10"/>
      <c r="D106" s="10"/>
      <c r="E106" s="10"/>
      <c r="F106" s="10"/>
    </row>
    <row r="107" spans="1:6" ht="16.5" customHeight="1" x14ac:dyDescent="0.15">
      <c r="B107" s="12" t="s">
        <v>134</v>
      </c>
      <c r="C107" s="10"/>
      <c r="D107" s="10"/>
      <c r="E107" s="10"/>
      <c r="F107" s="10"/>
    </row>
    <row r="108" spans="1:6" ht="16.5" customHeight="1" x14ac:dyDescent="0.15">
      <c r="B108" s="11" t="s">
        <v>190</v>
      </c>
      <c r="C108" s="10"/>
      <c r="D108" s="10"/>
      <c r="E108" s="10"/>
      <c r="F108" s="10"/>
    </row>
    <row r="109" spans="1:6" ht="16.5" customHeight="1" x14ac:dyDescent="0.15">
      <c r="B109" s="11" t="s">
        <v>196</v>
      </c>
      <c r="C109" s="10"/>
      <c r="D109" s="10"/>
      <c r="E109" s="10"/>
      <c r="F109" s="10"/>
    </row>
    <row r="110" spans="1:6" ht="16.5" customHeight="1" x14ac:dyDescent="0.15">
      <c r="B110" s="12" t="s">
        <v>199</v>
      </c>
      <c r="C110" s="10">
        <v>1</v>
      </c>
      <c r="D110" s="10" t="s">
        <v>200</v>
      </c>
      <c r="E110" s="10"/>
      <c r="F110" s="10"/>
    </row>
    <row r="111" spans="1:6" ht="16.5" customHeight="1" x14ac:dyDescent="0.15">
      <c r="A111" s="22" t="s">
        <v>205</v>
      </c>
    </row>
    <row r="112" spans="1:6" ht="16.5" customHeight="1" x14ac:dyDescent="0.15">
      <c r="B112" s="12" t="s">
        <v>206</v>
      </c>
      <c r="C112" s="10" t="s">
        <v>10</v>
      </c>
      <c r="D112" s="40"/>
    </row>
    <row r="113" spans="2:5" ht="16.5" customHeight="1" x14ac:dyDescent="0.15">
      <c r="B113" s="12" t="s">
        <v>207</v>
      </c>
      <c r="C113" s="10" t="s">
        <v>10</v>
      </c>
      <c r="D113" s="40"/>
    </row>
    <row r="114" spans="2:5" ht="16.5" customHeight="1" x14ac:dyDescent="0.15">
      <c r="B114" s="12" t="s">
        <v>208</v>
      </c>
      <c r="C114" s="10">
        <v>8</v>
      </c>
      <c r="D114" s="40"/>
    </row>
    <row r="115" spans="2:5" ht="16.5" customHeight="1" x14ac:dyDescent="0.15">
      <c r="B115" s="12" t="s">
        <v>209</v>
      </c>
      <c r="C115" s="10">
        <v>3</v>
      </c>
      <c r="D115" s="40"/>
    </row>
    <row r="116" spans="2:5" ht="16.5" customHeight="1" x14ac:dyDescent="0.15">
      <c r="B116" s="12" t="s">
        <v>210</v>
      </c>
      <c r="C116" s="10">
        <v>8</v>
      </c>
      <c r="D116" s="40"/>
    </row>
    <row r="117" spans="2:5" ht="16.5" customHeight="1" x14ac:dyDescent="0.15">
      <c r="B117" s="12" t="s">
        <v>211</v>
      </c>
      <c r="C117" s="10">
        <v>3</v>
      </c>
      <c r="D117" s="40"/>
    </row>
    <row r="118" spans="2:5" ht="16.5" customHeight="1" x14ac:dyDescent="0.15">
      <c r="B118" s="12" t="s">
        <v>212</v>
      </c>
      <c r="C118" s="41" t="s">
        <v>36</v>
      </c>
      <c r="D118" s="40"/>
    </row>
    <row r="119" spans="2:5" ht="16.5" customHeight="1" x14ac:dyDescent="0.15">
      <c r="B119" s="12" t="s">
        <v>213</v>
      </c>
      <c r="C119" s="41" t="s">
        <v>214</v>
      </c>
      <c r="D119" s="40"/>
    </row>
    <row r="120" spans="2:5" ht="16.5" customHeight="1" x14ac:dyDescent="0.15">
      <c r="B120" s="12" t="s">
        <v>215</v>
      </c>
      <c r="C120" s="41" t="s">
        <v>214</v>
      </c>
      <c r="D120" s="40"/>
    </row>
    <row r="121" spans="2:5" ht="16.5" customHeight="1" x14ac:dyDescent="0.15">
      <c r="B121" s="42" t="s">
        <v>216</v>
      </c>
      <c r="C121" s="10" t="s">
        <v>47</v>
      </c>
      <c r="D121" s="10" t="s">
        <v>48</v>
      </c>
      <c r="E121" s="10" t="s">
        <v>49</v>
      </c>
    </row>
    <row r="122" spans="2:5" ht="16.5" customHeight="1" x14ac:dyDescent="0.15">
      <c r="B122" s="42" t="s">
        <v>217</v>
      </c>
      <c r="C122" s="10" t="s">
        <v>47</v>
      </c>
      <c r="D122" s="10" t="s">
        <v>48</v>
      </c>
      <c r="E122" s="10" t="s">
        <v>49</v>
      </c>
    </row>
    <row r="123" spans="2:5" ht="16.5" customHeight="1" x14ac:dyDescent="0.15">
      <c r="B123" s="42" t="s">
        <v>218</v>
      </c>
      <c r="C123" s="10" t="s">
        <v>47</v>
      </c>
      <c r="D123" s="10" t="s">
        <v>48</v>
      </c>
      <c r="E123" s="10" t="s">
        <v>49</v>
      </c>
    </row>
    <row r="124" spans="2:5" ht="16.5" customHeight="1" x14ac:dyDescent="0.15">
      <c r="B124" s="11" t="s">
        <v>219</v>
      </c>
      <c r="C124" s="10" t="s">
        <v>47</v>
      </c>
      <c r="D124" s="10" t="s">
        <v>48</v>
      </c>
      <c r="E124" s="10" t="s">
        <v>49</v>
      </c>
    </row>
    <row r="125" spans="2:5" ht="16.5" customHeight="1" x14ac:dyDescent="0.15">
      <c r="B125" s="11" t="s">
        <v>220</v>
      </c>
      <c r="C125" s="10" t="s">
        <v>47</v>
      </c>
      <c r="D125" s="10" t="s">
        <v>48</v>
      </c>
      <c r="E125" s="10" t="s">
        <v>49</v>
      </c>
    </row>
    <row r="126" spans="2:5" ht="16.5" customHeight="1" x14ac:dyDescent="0.15">
      <c r="B126" s="11" t="s">
        <v>221</v>
      </c>
      <c r="C126" s="10" t="s">
        <v>47</v>
      </c>
      <c r="D126" s="10" t="s">
        <v>48</v>
      </c>
      <c r="E126" s="10" t="s">
        <v>49</v>
      </c>
    </row>
    <row r="127" spans="2:5" ht="16.5" customHeight="1" x14ac:dyDescent="0.15">
      <c r="B127" s="12" t="s">
        <v>222</v>
      </c>
      <c r="C127" s="10" t="s">
        <v>223</v>
      </c>
    </row>
    <row r="128" spans="2:5" ht="16.5" customHeight="1" x14ac:dyDescent="0.15">
      <c r="B128" s="12" t="s">
        <v>224</v>
      </c>
      <c r="C128" s="10" t="s">
        <v>225</v>
      </c>
    </row>
    <row r="129" spans="1:5" ht="16.5" customHeight="1" x14ac:dyDescent="0.15">
      <c r="B129" s="12" t="s">
        <v>226</v>
      </c>
      <c r="C129" s="10" t="s">
        <v>10</v>
      </c>
      <c r="D129" s="10" t="s">
        <v>10</v>
      </c>
      <c r="E129" s="10" t="s">
        <v>10</v>
      </c>
    </row>
    <row r="130" spans="1:5" ht="16.5" customHeight="1" x14ac:dyDescent="0.15">
      <c r="B130" s="12" t="s">
        <v>227</v>
      </c>
      <c r="C130" s="10" t="s">
        <v>10</v>
      </c>
      <c r="D130" s="10" t="s">
        <v>10</v>
      </c>
      <c r="E130" s="10" t="s">
        <v>10</v>
      </c>
    </row>
    <row r="131" spans="1:5" ht="16.5" customHeight="1" x14ac:dyDescent="0.15">
      <c r="B131" s="12" t="s">
        <v>228</v>
      </c>
      <c r="C131" s="10" t="s">
        <v>10</v>
      </c>
      <c r="D131" s="10" t="s">
        <v>10</v>
      </c>
    </row>
    <row r="132" spans="1:5" ht="16.5" customHeight="1" x14ac:dyDescent="0.15">
      <c r="B132" s="12" t="s">
        <v>229</v>
      </c>
      <c r="C132" s="10" t="s">
        <v>10</v>
      </c>
      <c r="D132" s="10" t="s">
        <v>10</v>
      </c>
    </row>
    <row r="133" spans="1:5" ht="16.5" customHeight="1" x14ac:dyDescent="0.15">
      <c r="B133" s="12" t="s">
        <v>230</v>
      </c>
      <c r="C133" s="10" t="s">
        <v>10</v>
      </c>
      <c r="D133" s="10" t="s">
        <v>10</v>
      </c>
    </row>
    <row r="134" spans="1:5" ht="16.5" customHeight="1" x14ac:dyDescent="0.15">
      <c r="B134" s="12" t="s">
        <v>231</v>
      </c>
      <c r="C134" s="10" t="s">
        <v>10</v>
      </c>
      <c r="D134" s="10" t="s">
        <v>10</v>
      </c>
    </row>
    <row r="135" spans="1:5" ht="16.5" customHeight="1" x14ac:dyDescent="0.15">
      <c r="A135" s="6" t="s">
        <v>77</v>
      </c>
    </row>
  </sheetData>
  <phoneticPr fontId="3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CB582B-23A2-47CB-9138-CE442F6D82CD}">
  <dimension ref="A1:U19"/>
  <sheetViews>
    <sheetView zoomScaleNormal="100" workbookViewId="0"/>
  </sheetViews>
  <sheetFormatPr defaultColWidth="9" defaultRowHeight="16.5" customHeight="1" x14ac:dyDescent="0.15"/>
  <cols>
    <col min="1" max="1" width="16.125" style="46" bestFit="1" customWidth="1"/>
    <col min="2" max="2" width="18.375" style="46" bestFit="1" customWidth="1"/>
    <col min="3" max="3" width="16.125" style="46" bestFit="1" customWidth="1"/>
    <col min="4" max="4" width="16.125" style="46" customWidth="1"/>
    <col min="5" max="5" width="13.875" style="46" bestFit="1" customWidth="1"/>
    <col min="6" max="6" width="9.375" style="46" bestFit="1" customWidth="1"/>
    <col min="7" max="7" width="7.625" style="46" bestFit="1" customWidth="1"/>
    <col min="8" max="8" width="11.25" style="46" bestFit="1" customWidth="1"/>
    <col min="9" max="9" width="9.25" style="46" bestFit="1" customWidth="1"/>
    <col min="10" max="10" width="23.875" style="46" bestFit="1" customWidth="1"/>
    <col min="11" max="12" width="15.375" style="46" bestFit="1" customWidth="1"/>
    <col min="13" max="13" width="11.25" style="46" bestFit="1" customWidth="1"/>
    <col min="14" max="16384" width="9" style="46"/>
  </cols>
  <sheetData>
    <row r="1" spans="1:13" ht="16.5" customHeight="1" x14ac:dyDescent="0.15">
      <c r="A1" s="45" t="s">
        <v>9</v>
      </c>
    </row>
    <row r="2" spans="1:13" ht="16.5" customHeight="1" x14ac:dyDescent="0.15">
      <c r="A2" s="45" t="s">
        <v>0</v>
      </c>
    </row>
    <row r="4" spans="1:13" ht="16.5" customHeight="1" x14ac:dyDescent="0.15">
      <c r="A4" s="1" t="s">
        <v>1</v>
      </c>
    </row>
    <row r="5" spans="1:13" ht="16.5" customHeight="1" x14ac:dyDescent="0.15">
      <c r="B5" s="2" t="s">
        <v>2</v>
      </c>
      <c r="C5" s="5" t="s">
        <v>270</v>
      </c>
      <c r="D5" s="48"/>
    </row>
    <row r="6" spans="1:13" ht="16.5" customHeight="1" x14ac:dyDescent="0.15">
      <c r="B6" s="28" t="s">
        <v>18</v>
      </c>
      <c r="C6" s="5" t="s">
        <v>270</v>
      </c>
      <c r="D6" s="48"/>
    </row>
    <row r="7" spans="1:13" ht="16.5" customHeight="1" x14ac:dyDescent="0.15">
      <c r="B7" s="2" t="s">
        <v>4</v>
      </c>
      <c r="C7" s="47">
        <v>1</v>
      </c>
      <c r="D7" s="48"/>
    </row>
    <row r="8" spans="1:13" ht="16.5" customHeight="1" x14ac:dyDescent="0.15">
      <c r="B8" s="2" t="s">
        <v>5</v>
      </c>
      <c r="C8" s="47">
        <v>0</v>
      </c>
      <c r="D8" s="48"/>
    </row>
    <row r="9" spans="1:13" s="3" customFormat="1" ht="16.5" customHeight="1" x14ac:dyDescent="0.15">
      <c r="B9" s="4"/>
      <c r="C9" s="5"/>
      <c r="E9" s="46"/>
      <c r="F9" s="46"/>
    </row>
    <row r="10" spans="1:13" ht="16.5" customHeight="1" x14ac:dyDescent="0.15">
      <c r="A10" s="1" t="s">
        <v>6</v>
      </c>
      <c r="C10" s="48"/>
      <c r="D10" s="48"/>
    </row>
    <row r="11" spans="1:13" ht="16.5" customHeight="1" x14ac:dyDescent="0.15">
      <c r="B11" s="2" t="s">
        <v>7</v>
      </c>
      <c r="C11" s="53" t="s">
        <v>430</v>
      </c>
      <c r="D11" s="53" t="s">
        <v>428</v>
      </c>
      <c r="E11" s="53" t="s">
        <v>410</v>
      </c>
      <c r="F11" s="53" t="s">
        <v>431</v>
      </c>
      <c r="G11" s="53" t="s">
        <v>432</v>
      </c>
      <c r="H11" s="53" t="s">
        <v>413</v>
      </c>
      <c r="I11" s="53" t="s">
        <v>414</v>
      </c>
      <c r="J11" s="53" t="s">
        <v>415</v>
      </c>
      <c r="K11" s="53" t="s">
        <v>416</v>
      </c>
      <c r="L11" s="53" t="s">
        <v>423</v>
      </c>
      <c r="M11" s="53" t="s">
        <v>433</v>
      </c>
    </row>
    <row r="12" spans="1:13" ht="16.5" customHeight="1" x14ac:dyDescent="0.15">
      <c r="B12" s="2" t="s">
        <v>8</v>
      </c>
      <c r="C12" s="5" t="s">
        <v>272</v>
      </c>
      <c r="D12" s="5" t="s">
        <v>273</v>
      </c>
      <c r="E12" s="5" t="s">
        <v>274</v>
      </c>
      <c r="F12" s="5" t="s">
        <v>275</v>
      </c>
      <c r="G12" s="5" t="s">
        <v>417</v>
      </c>
      <c r="H12" s="5" t="s">
        <v>263</v>
      </c>
      <c r="I12" s="5" t="s">
        <v>422</v>
      </c>
      <c r="J12" s="5" t="s">
        <v>419</v>
      </c>
      <c r="K12" s="5" t="s">
        <v>420</v>
      </c>
      <c r="L12" s="5" t="s">
        <v>418</v>
      </c>
      <c r="M12" s="5" t="s">
        <v>372</v>
      </c>
    </row>
    <row r="13" spans="1:13" s="3" customFormat="1" ht="16.5" customHeight="1" x14ac:dyDescent="0.15">
      <c r="B13" s="4" t="s">
        <v>63</v>
      </c>
      <c r="C13" s="5"/>
      <c r="D13" s="5"/>
      <c r="E13" s="5"/>
      <c r="F13" s="5"/>
      <c r="G13" s="5"/>
      <c r="H13" s="5"/>
      <c r="I13" s="5" t="s">
        <v>424</v>
      </c>
      <c r="J13" s="5" t="s">
        <v>424</v>
      </c>
      <c r="K13" s="5"/>
      <c r="L13" s="5"/>
      <c r="M13" s="5"/>
    </row>
    <row r="14" spans="1:13" s="3" customFormat="1" ht="16.5" customHeight="1" x14ac:dyDescent="0.15">
      <c r="B14" s="4" t="s">
        <v>57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</row>
    <row r="15" spans="1:13" s="3" customFormat="1" ht="16.5" customHeight="1" x14ac:dyDescent="0.15">
      <c r="B15" s="4" t="s">
        <v>68</v>
      </c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</row>
    <row r="16" spans="1:13" s="3" customFormat="1" ht="16.5" customHeight="1" x14ac:dyDescent="0.15">
      <c r="B16" s="4" t="s">
        <v>70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</row>
    <row r="17" spans="1:21" s="3" customFormat="1" ht="16.5" customHeight="1" x14ac:dyDescent="0.15">
      <c r="B17" s="4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</row>
    <row r="18" spans="1:21" s="3" customFormat="1" ht="16.5" customHeight="1" x14ac:dyDescent="0.15">
      <c r="B18" s="4"/>
      <c r="C18" s="55"/>
      <c r="D18" s="55"/>
      <c r="E18" s="54"/>
      <c r="F18" s="54"/>
      <c r="G18" s="54"/>
      <c r="H18" s="54"/>
      <c r="I18" s="54"/>
      <c r="J18" s="54"/>
      <c r="K18" s="54"/>
      <c r="L18" s="54"/>
      <c r="M18" s="54"/>
      <c r="N18" s="46"/>
      <c r="O18" s="46"/>
      <c r="P18" s="46"/>
      <c r="Q18" s="46"/>
      <c r="R18" s="46"/>
      <c r="S18" s="46"/>
      <c r="T18" s="46"/>
      <c r="U18" s="46"/>
    </row>
    <row r="19" spans="1:21" ht="16.5" customHeight="1" x14ac:dyDescent="0.15">
      <c r="A19" s="45" t="s">
        <v>77</v>
      </c>
    </row>
  </sheetData>
  <phoneticPr fontId="3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7059154-E27C-4A0C-958B-24326C6B07B9}">
          <x14:formula1>
            <xm:f>制御シート_Exp!$B$35:$B$48</xm:f>
          </x14:formula1>
          <xm:sqref>B13:B18</xm:sqref>
        </x14:dataValidation>
        <x14:dataValidation type="list" allowBlank="1" showInputMessage="1" showErrorMessage="1" xr:uid="{2CD74E06-CA21-48F0-AF3F-9A7F9D0C2353}">
          <x14:formula1>
            <xm:f>制御シート_Exp!$B$16:$B$26</xm:f>
          </x14:formula1>
          <xm:sqref>B9</xm:sqref>
        </x14:dataValidation>
        <x14:dataValidation type="list" allowBlank="1" showInputMessage="1" showErrorMessage="1" xr:uid="{4020B186-F73E-48BA-9451-CDBDEF076D5A}">
          <x14:formula1>
            <xm:f>制御シート_Exp!$B$7:$B$15</xm:f>
          </x14:formula1>
          <xm:sqref>B6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9"/>
  <sheetViews>
    <sheetView zoomScale="120" zoomScaleNormal="120" workbookViewId="0"/>
  </sheetViews>
  <sheetFormatPr defaultColWidth="9" defaultRowHeight="16.5" customHeight="1" x14ac:dyDescent="0.15"/>
  <cols>
    <col min="1" max="1" width="16.125" style="46" bestFit="1" customWidth="1"/>
    <col min="2" max="2" width="18.375" style="46" bestFit="1" customWidth="1"/>
    <col min="3" max="3" width="16.125" style="46" bestFit="1" customWidth="1"/>
    <col min="4" max="4" width="13.875" style="46" bestFit="1" customWidth="1"/>
    <col min="5" max="5" width="9.375" style="46" bestFit="1" customWidth="1"/>
    <col min="6" max="6" width="7.625" style="46" bestFit="1" customWidth="1"/>
    <col min="7" max="8" width="9.25" style="46" bestFit="1" customWidth="1"/>
    <col min="9" max="9" width="23.875" style="46" bestFit="1" customWidth="1"/>
    <col min="10" max="10" width="9.5" style="46" bestFit="1" customWidth="1"/>
    <col min="11" max="11" width="7.625" style="46" bestFit="1" customWidth="1"/>
    <col min="12" max="12" width="5.5" style="46" bestFit="1" customWidth="1"/>
    <col min="13" max="13" width="5.5" style="46" customWidth="1"/>
    <col min="14" max="14" width="9.25" style="46" bestFit="1" customWidth="1"/>
    <col min="15" max="15" width="13.875" style="46" bestFit="1" customWidth="1"/>
    <col min="16" max="16" width="13.875" style="46" customWidth="1"/>
    <col min="17" max="17" width="9.75" style="46" bestFit="1" customWidth="1"/>
    <col min="18" max="18" width="11.875" style="46" bestFit="1" customWidth="1"/>
    <col min="19" max="21" width="16.375" style="46" bestFit="1" customWidth="1"/>
    <col min="22" max="23" width="14.125" style="46" bestFit="1" customWidth="1"/>
    <col min="24" max="26" width="11.875" style="46" bestFit="1" customWidth="1"/>
    <col min="27" max="27" width="9.75" style="46" bestFit="1" customWidth="1"/>
    <col min="28" max="28" width="11.875" style="46" bestFit="1" customWidth="1"/>
    <col min="29" max="31" width="16.375" style="46" bestFit="1" customWidth="1"/>
    <col min="32" max="33" width="14.125" style="46" bestFit="1" customWidth="1"/>
    <col min="34" max="36" width="11.875" style="46" bestFit="1" customWidth="1"/>
    <col min="37" max="16384" width="9" style="46"/>
  </cols>
  <sheetData>
    <row r="1" spans="1:36" ht="16.5" customHeight="1" x14ac:dyDescent="0.15">
      <c r="A1" s="45" t="s">
        <v>9</v>
      </c>
    </row>
    <row r="2" spans="1:36" ht="16.5" customHeight="1" x14ac:dyDescent="0.15">
      <c r="A2" s="45" t="s">
        <v>0</v>
      </c>
    </row>
    <row r="4" spans="1:36" ht="16.5" customHeight="1" x14ac:dyDescent="0.15">
      <c r="A4" s="1" t="s">
        <v>1</v>
      </c>
    </row>
    <row r="5" spans="1:36" ht="16.5" customHeight="1" x14ac:dyDescent="0.15">
      <c r="B5" s="2" t="s">
        <v>2</v>
      </c>
      <c r="C5" s="47" t="s">
        <v>247</v>
      </c>
    </row>
    <row r="6" spans="1:36" ht="16.5" customHeight="1" x14ac:dyDescent="0.15">
      <c r="B6" s="28" t="s">
        <v>18</v>
      </c>
      <c r="C6" s="47" t="s">
        <v>247</v>
      </c>
    </row>
    <row r="7" spans="1:36" ht="16.5" customHeight="1" x14ac:dyDescent="0.15">
      <c r="B7" s="2" t="s">
        <v>4</v>
      </c>
      <c r="C7" s="47">
        <v>1</v>
      </c>
    </row>
    <row r="8" spans="1:36" ht="16.5" customHeight="1" x14ac:dyDescent="0.15">
      <c r="B8" s="2" t="s">
        <v>5</v>
      </c>
      <c r="C8" s="47">
        <v>0</v>
      </c>
    </row>
    <row r="9" spans="1:36" s="3" customFormat="1" ht="16.5" customHeight="1" x14ac:dyDescent="0.15">
      <c r="B9" s="4"/>
      <c r="C9" s="5"/>
      <c r="D9" s="46"/>
      <c r="E9" s="46"/>
    </row>
    <row r="10" spans="1:36" ht="16.5" customHeight="1" x14ac:dyDescent="0.15">
      <c r="A10" s="1" t="s">
        <v>6</v>
      </c>
      <c r="C10" s="48"/>
    </row>
    <row r="11" spans="1:36" ht="16.5" customHeight="1" x14ac:dyDescent="0.15">
      <c r="B11" s="2" t="s">
        <v>7</v>
      </c>
      <c r="C11" s="53" t="s">
        <v>235</v>
      </c>
      <c r="D11" s="53" t="s">
        <v>236</v>
      </c>
      <c r="E11" s="53" t="s">
        <v>244</v>
      </c>
      <c r="F11" s="53" t="s">
        <v>245</v>
      </c>
      <c r="G11" s="53" t="s">
        <v>265</v>
      </c>
      <c r="H11" s="53" t="s">
        <v>264</v>
      </c>
      <c r="I11" s="53" t="s">
        <v>261</v>
      </c>
      <c r="J11" s="53" t="s">
        <v>238</v>
      </c>
      <c r="K11" s="53" t="s">
        <v>246</v>
      </c>
      <c r="L11" s="53" t="s">
        <v>277</v>
      </c>
      <c r="M11" s="53" t="s">
        <v>276</v>
      </c>
      <c r="N11" s="53" t="s">
        <v>392</v>
      </c>
      <c r="O11" s="53" t="s">
        <v>240</v>
      </c>
      <c r="P11" s="53" t="s">
        <v>371</v>
      </c>
      <c r="Q11" s="129" t="s">
        <v>307</v>
      </c>
      <c r="R11" s="129" t="s">
        <v>308</v>
      </c>
      <c r="S11" s="129" t="s">
        <v>312</v>
      </c>
      <c r="T11" s="129" t="s">
        <v>313</v>
      </c>
      <c r="U11" s="129" t="s">
        <v>314</v>
      </c>
      <c r="V11" s="129" t="s">
        <v>315</v>
      </c>
      <c r="W11" s="129" t="s">
        <v>316</v>
      </c>
      <c r="X11" s="129" t="s">
        <v>317</v>
      </c>
      <c r="Y11" s="129" t="s">
        <v>318</v>
      </c>
      <c r="Z11" s="129" t="s">
        <v>319</v>
      </c>
      <c r="AA11" s="130" t="s">
        <v>309</v>
      </c>
      <c r="AB11" s="130" t="s">
        <v>310</v>
      </c>
      <c r="AC11" s="130" t="s">
        <v>311</v>
      </c>
      <c r="AD11" s="130" t="s">
        <v>320</v>
      </c>
      <c r="AE11" s="130" t="s">
        <v>321</v>
      </c>
      <c r="AF11" s="130" t="s">
        <v>322</v>
      </c>
      <c r="AG11" s="130" t="s">
        <v>323</v>
      </c>
      <c r="AH11" s="130" t="s">
        <v>324</v>
      </c>
      <c r="AI11" s="130" t="s">
        <v>325</v>
      </c>
      <c r="AJ11" s="130" t="s">
        <v>326</v>
      </c>
    </row>
    <row r="12" spans="1:36" ht="16.5" customHeight="1" x14ac:dyDescent="0.15">
      <c r="B12" s="2" t="s">
        <v>8</v>
      </c>
      <c r="C12" s="5" t="s">
        <v>241</v>
      </c>
      <c r="D12" s="5" t="s">
        <v>242</v>
      </c>
      <c r="E12" s="5" t="s">
        <v>252</v>
      </c>
      <c r="F12" s="5" t="s">
        <v>243</v>
      </c>
      <c r="G12" s="5" t="s">
        <v>267</v>
      </c>
      <c r="H12" s="5" t="s">
        <v>251</v>
      </c>
      <c r="I12" s="5"/>
      <c r="J12" s="5" t="s">
        <v>258</v>
      </c>
      <c r="K12" s="5" t="s">
        <v>259</v>
      </c>
      <c r="L12" s="5" t="s">
        <v>260</v>
      </c>
      <c r="M12" s="5" t="s">
        <v>260</v>
      </c>
      <c r="N12" s="5"/>
      <c r="O12" s="5"/>
      <c r="P12" s="5"/>
      <c r="Q12" s="44" t="s">
        <v>329</v>
      </c>
      <c r="R12" s="44" t="s">
        <v>327</v>
      </c>
      <c r="S12" s="44" t="s">
        <v>328</v>
      </c>
      <c r="T12" s="44" t="s">
        <v>330</v>
      </c>
      <c r="U12" s="44" t="s">
        <v>331</v>
      </c>
      <c r="V12" s="44" t="s">
        <v>332</v>
      </c>
      <c r="W12" s="44" t="s">
        <v>333</v>
      </c>
      <c r="X12" s="44" t="s">
        <v>334</v>
      </c>
      <c r="Y12" s="44" t="s">
        <v>335</v>
      </c>
      <c r="Z12" s="44" t="s">
        <v>336</v>
      </c>
      <c r="AA12" s="44" t="s">
        <v>337</v>
      </c>
      <c r="AB12" s="44" t="s">
        <v>338</v>
      </c>
      <c r="AC12" s="44" t="s">
        <v>339</v>
      </c>
      <c r="AD12" s="44" t="s">
        <v>340</v>
      </c>
      <c r="AE12" s="44" t="s">
        <v>341</v>
      </c>
      <c r="AF12" s="44" t="s">
        <v>342</v>
      </c>
      <c r="AG12" s="44" t="s">
        <v>343</v>
      </c>
      <c r="AH12" s="44" t="s">
        <v>344</v>
      </c>
      <c r="AI12" s="44" t="s">
        <v>345</v>
      </c>
      <c r="AJ12" s="44" t="s">
        <v>346</v>
      </c>
    </row>
    <row r="13" spans="1:36" s="3" customFormat="1" ht="16.5" customHeight="1" x14ac:dyDescent="0.15">
      <c r="B13" s="4" t="s">
        <v>55</v>
      </c>
      <c r="C13" s="5"/>
      <c r="D13" s="5"/>
      <c r="E13" s="5"/>
      <c r="F13" s="5"/>
      <c r="G13" s="5"/>
      <c r="H13" s="5"/>
      <c r="I13" s="5" t="s">
        <v>266</v>
      </c>
      <c r="J13" s="5"/>
      <c r="K13" s="5"/>
      <c r="L13" s="5"/>
      <c r="N13" s="5" t="s">
        <v>393</v>
      </c>
      <c r="O13" s="5" t="s">
        <v>278</v>
      </c>
      <c r="P13" s="5" t="s">
        <v>374</v>
      </c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</row>
    <row r="14" spans="1:36" s="3" customFormat="1" ht="16.5" customHeight="1" x14ac:dyDescent="0.15">
      <c r="B14" s="4" t="s">
        <v>57</v>
      </c>
      <c r="C14" s="5"/>
      <c r="D14" s="5"/>
      <c r="E14" s="5"/>
      <c r="F14" s="5"/>
      <c r="G14" s="5"/>
      <c r="H14" s="5"/>
      <c r="I14" s="5" t="s">
        <v>268</v>
      </c>
      <c r="J14" s="5" t="s">
        <v>269</v>
      </c>
      <c r="K14" s="5"/>
      <c r="L14" s="5"/>
      <c r="M14" s="5"/>
      <c r="N14" s="5"/>
      <c r="O14" s="5"/>
      <c r="P14" s="5"/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0</v>
      </c>
      <c r="AD14" s="5">
        <v>0</v>
      </c>
      <c r="AE14" s="5">
        <v>0</v>
      </c>
      <c r="AF14" s="5">
        <v>0</v>
      </c>
      <c r="AG14" s="5">
        <v>0</v>
      </c>
      <c r="AH14" s="5">
        <v>0</v>
      </c>
      <c r="AI14" s="5">
        <v>0</v>
      </c>
      <c r="AJ14" s="5">
        <v>0</v>
      </c>
    </row>
    <row r="15" spans="1:36" s="3" customFormat="1" ht="16.5" customHeight="1" x14ac:dyDescent="0.15">
      <c r="B15" s="4" t="s">
        <v>68</v>
      </c>
      <c r="C15" s="5"/>
      <c r="D15" s="5"/>
      <c r="E15" s="5"/>
      <c r="F15" s="5"/>
      <c r="G15" s="5"/>
      <c r="H15" s="5"/>
      <c r="I15" s="5"/>
      <c r="J15" s="5"/>
      <c r="K15" s="5"/>
      <c r="L15" s="5" t="s">
        <v>280</v>
      </c>
      <c r="M15" s="5" t="s">
        <v>279</v>
      </c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</row>
    <row r="16" spans="1:36" s="3" customFormat="1" ht="16.5" customHeight="1" x14ac:dyDescent="0.15">
      <c r="B16" s="4" t="s">
        <v>70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>
        <v>1</v>
      </c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</row>
    <row r="17" spans="1:36" s="3" customFormat="1" ht="16.5" customHeight="1" x14ac:dyDescent="0.15">
      <c r="B17" s="4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</row>
    <row r="18" spans="1:36" s="3" customFormat="1" ht="16.5" customHeight="1" x14ac:dyDescent="0.15">
      <c r="B18" s="4"/>
      <c r="C18" s="54"/>
      <c r="D18" s="55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</row>
    <row r="19" spans="1:36" ht="16.5" customHeight="1" x14ac:dyDescent="0.15">
      <c r="A19" s="45" t="s">
        <v>77</v>
      </c>
    </row>
  </sheetData>
  <phoneticPr fontId="3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0000000}">
          <x14:formula1>
            <xm:f>制御シート_Exp!$B$7:$B$15</xm:f>
          </x14:formula1>
          <xm:sqref>B6</xm:sqref>
        </x14:dataValidation>
        <x14:dataValidation type="list" allowBlank="1" showInputMessage="1" showErrorMessage="1" xr:uid="{00000000-0002-0000-0000-000001000000}">
          <x14:formula1>
            <xm:f>制御シート_Exp!$B$16:$B$26</xm:f>
          </x14:formula1>
          <xm:sqref>B9</xm:sqref>
        </x14:dataValidation>
        <x14:dataValidation type="list" allowBlank="1" showInputMessage="1" showErrorMessage="1" xr:uid="{00000000-0002-0000-0000-000002000000}">
          <x14:formula1>
            <xm:f>制御シート_Exp!$B$35:$B$48</xm:f>
          </x14:formula1>
          <xm:sqref>B13:B18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2325DD-F96E-46C0-AB91-C2CBF2187F01}">
  <dimension ref="A1:M21"/>
  <sheetViews>
    <sheetView workbookViewId="0"/>
  </sheetViews>
  <sheetFormatPr defaultColWidth="8.75" defaultRowHeight="16.5" customHeight="1" x14ac:dyDescent="0.15"/>
  <cols>
    <col min="1" max="1" width="10.5" style="7" bestFit="1" customWidth="1"/>
    <col min="2" max="2" width="24.875" style="7" bestFit="1" customWidth="1"/>
    <col min="3" max="3" width="16.5" style="7" customWidth="1"/>
    <col min="4" max="6" width="18.5" style="7" customWidth="1"/>
    <col min="7" max="7" width="9.375" style="7" bestFit="1" customWidth="1"/>
    <col min="8" max="8" width="11.25" style="7" bestFit="1" customWidth="1"/>
    <col min="9" max="9" width="7.5" style="7" bestFit="1" customWidth="1"/>
    <col min="10" max="10" width="11.25" style="7" bestFit="1" customWidth="1"/>
    <col min="11" max="12" width="15.375" style="7" bestFit="1" customWidth="1"/>
    <col min="13" max="13" width="11.25" style="7" bestFit="1" customWidth="1"/>
    <col min="14" max="16384" width="8.75" style="7"/>
  </cols>
  <sheetData>
    <row r="1" spans="1:13" ht="16.5" customHeight="1" x14ac:dyDescent="0.15">
      <c r="A1" s="49" t="s">
        <v>9</v>
      </c>
    </row>
    <row r="2" spans="1:13" ht="16.5" customHeight="1" x14ac:dyDescent="0.15">
      <c r="A2" s="49" t="s">
        <v>0</v>
      </c>
    </row>
    <row r="4" spans="1:13" ht="16.5" customHeight="1" x14ac:dyDescent="0.15">
      <c r="A4" s="50" t="s">
        <v>1</v>
      </c>
    </row>
    <row r="5" spans="1:13" ht="16.5" customHeight="1" x14ac:dyDescent="0.15">
      <c r="B5" s="9" t="s">
        <v>2</v>
      </c>
      <c r="C5" s="10" t="s">
        <v>272</v>
      </c>
    </row>
    <row r="6" spans="1:13" ht="16.5" customHeight="1" x14ac:dyDescent="0.15">
      <c r="B6" s="9" t="s">
        <v>78</v>
      </c>
      <c r="C6" s="10" t="s">
        <v>429</v>
      </c>
    </row>
    <row r="7" spans="1:13" ht="16.5" customHeight="1" x14ac:dyDescent="0.15">
      <c r="B7" s="51" t="s">
        <v>79</v>
      </c>
      <c r="C7" s="10" t="s">
        <v>272</v>
      </c>
    </row>
    <row r="8" spans="1:13" ht="16.5" customHeight="1" x14ac:dyDescent="0.15">
      <c r="B8" s="51" t="s">
        <v>91</v>
      </c>
      <c r="C8" s="10" t="s">
        <v>429</v>
      </c>
    </row>
    <row r="9" spans="1:13" ht="16.5" customHeight="1" x14ac:dyDescent="0.15">
      <c r="B9" s="4" t="s">
        <v>100</v>
      </c>
      <c r="C9" s="20" t="s">
        <v>32</v>
      </c>
    </row>
    <row r="10" spans="1:13" ht="16.5" customHeight="1" x14ac:dyDescent="0.15">
      <c r="A10" s="50" t="s">
        <v>110</v>
      </c>
    </row>
    <row r="11" spans="1:13" ht="16.5" customHeight="1" x14ac:dyDescent="0.15">
      <c r="B11" s="2" t="s">
        <v>112</v>
      </c>
      <c r="C11" s="53" t="s">
        <v>430</v>
      </c>
      <c r="D11" s="53" t="s">
        <v>428</v>
      </c>
      <c r="E11" s="53" t="s">
        <v>410</v>
      </c>
      <c r="F11" s="53" t="s">
        <v>431</v>
      </c>
      <c r="G11" s="53" t="s">
        <v>432</v>
      </c>
      <c r="H11" s="53" t="s">
        <v>413</v>
      </c>
      <c r="I11" s="53" t="s">
        <v>414</v>
      </c>
      <c r="J11" s="53" t="s">
        <v>415</v>
      </c>
      <c r="K11" s="53" t="s">
        <v>416</v>
      </c>
      <c r="L11" s="53" t="s">
        <v>423</v>
      </c>
      <c r="M11" s="53" t="s">
        <v>433</v>
      </c>
    </row>
    <row r="12" spans="1:13" ht="16.5" customHeight="1" x14ac:dyDescent="0.15">
      <c r="B12" s="2" t="s">
        <v>118</v>
      </c>
      <c r="C12" s="5" t="s">
        <v>421</v>
      </c>
      <c r="D12" s="5" t="s">
        <v>421</v>
      </c>
      <c r="E12" s="5" t="s">
        <v>421</v>
      </c>
      <c r="F12" s="5" t="s">
        <v>421</v>
      </c>
      <c r="G12" s="5" t="s">
        <v>421</v>
      </c>
      <c r="H12" s="5" t="s">
        <v>421</v>
      </c>
      <c r="I12" s="5" t="s">
        <v>421</v>
      </c>
      <c r="J12" s="5" t="s">
        <v>421</v>
      </c>
      <c r="K12" s="5" t="s">
        <v>421</v>
      </c>
      <c r="L12" s="5" t="s">
        <v>421</v>
      </c>
      <c r="M12" s="5" t="s">
        <v>60</v>
      </c>
    </row>
    <row r="13" spans="1:13" ht="16.5" customHeight="1" x14ac:dyDescent="0.15">
      <c r="B13" s="2" t="s">
        <v>132</v>
      </c>
      <c r="C13" s="5" t="s">
        <v>272</v>
      </c>
      <c r="D13" s="5" t="s">
        <v>273</v>
      </c>
      <c r="E13" s="5" t="s">
        <v>274</v>
      </c>
      <c r="F13" s="5" t="s">
        <v>275</v>
      </c>
      <c r="G13" s="5" t="s">
        <v>417</v>
      </c>
      <c r="H13" s="5" t="s">
        <v>263</v>
      </c>
      <c r="I13" s="5" t="s">
        <v>422</v>
      </c>
      <c r="J13" s="5" t="s">
        <v>419</v>
      </c>
      <c r="K13" s="5" t="s">
        <v>420</v>
      </c>
      <c r="L13" s="5" t="s">
        <v>418</v>
      </c>
      <c r="M13" s="5" t="s">
        <v>372</v>
      </c>
    </row>
    <row r="14" spans="1:13" ht="16.5" customHeight="1" x14ac:dyDescent="0.15">
      <c r="B14" s="2" t="s">
        <v>133</v>
      </c>
      <c r="C14" s="10"/>
      <c r="D14" s="10"/>
      <c r="E14" s="10"/>
      <c r="F14" s="5"/>
      <c r="G14" s="5"/>
      <c r="H14" s="5"/>
      <c r="I14" s="5"/>
      <c r="J14" s="5"/>
      <c r="K14" s="44"/>
      <c r="L14" s="5"/>
      <c r="M14" s="5"/>
    </row>
    <row r="15" spans="1:13" ht="16.5" customHeight="1" x14ac:dyDescent="0.15">
      <c r="B15" s="12" t="s">
        <v>177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</row>
    <row r="16" spans="1:13" ht="16.5" customHeight="1" x14ac:dyDescent="0.15">
      <c r="B16" s="12" t="s">
        <v>174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</row>
    <row r="17" spans="1:13" ht="16.149999999999999" customHeight="1" x14ac:dyDescent="0.15">
      <c r="B17" s="12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</row>
    <row r="18" spans="1:13" ht="16.5" customHeight="1" x14ac:dyDescent="0.15">
      <c r="B18" s="12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</row>
    <row r="19" spans="1:13" ht="16.5" customHeight="1" x14ac:dyDescent="0.15">
      <c r="B19" s="12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</row>
    <row r="20" spans="1:13" ht="16.5" customHeight="1" x14ac:dyDescent="0.15">
      <c r="B20" s="12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</row>
    <row r="21" spans="1:13" ht="16.5" customHeight="1" x14ac:dyDescent="0.15">
      <c r="A21" s="6" t="s">
        <v>232</v>
      </c>
    </row>
  </sheetData>
  <phoneticPr fontId="3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2E860A7D-0DCE-4C9D-91F8-5EB28591182B}">
          <x14:formula1>
            <xm:f>制御シート_Imp!$B$38:$B$66</xm:f>
          </x14:formula1>
          <xm:sqref>B15:B20</xm:sqref>
        </x14:dataValidation>
        <x14:dataValidation type="list" allowBlank="1" showInputMessage="1" showErrorMessage="1" xr:uid="{16C3F3C0-1D54-497B-A4E6-D3B3835AB6F2}">
          <x14:formula1>
            <xm:f>制御シート_Imp!$B$6:$B$26</xm:f>
          </x14:formula1>
          <xm:sqref>B7:B9</xm:sqref>
        </x14:dataValidation>
        <x14:dataValidation type="list" allowBlank="1" showInputMessage="1" xr:uid="{C7A2A7D1-1D0A-4D55-970D-1C44C59D0D6E}">
          <x14:formula1>
            <xm:f>制御シート_Imp!$H$35:$T$35</xm:f>
          </x14:formula1>
          <xm:sqref>C12:M12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22"/>
  <sheetViews>
    <sheetView workbookViewId="0">
      <selection activeCell="A4" sqref="A4"/>
    </sheetView>
  </sheetViews>
  <sheetFormatPr defaultColWidth="8.75" defaultRowHeight="16.5" customHeight="1" x14ac:dyDescent="0.15"/>
  <cols>
    <col min="1" max="1" width="10.5" style="7" bestFit="1" customWidth="1"/>
    <col min="2" max="2" width="24.875" style="7" bestFit="1" customWidth="1"/>
    <col min="3" max="3" width="16.5" style="7" customWidth="1"/>
    <col min="4" max="5" width="18.5" style="7" customWidth="1"/>
    <col min="6" max="6" width="9.375" style="7" bestFit="1" customWidth="1"/>
    <col min="7" max="8" width="7.5" style="7" bestFit="1" customWidth="1"/>
    <col min="9" max="9" width="11.25" style="7" bestFit="1" customWidth="1"/>
    <col min="10" max="10" width="9.25" style="7" bestFit="1" customWidth="1"/>
    <col min="11" max="11" width="9.5" style="7" bestFit="1" customWidth="1"/>
    <col min="12" max="12" width="9.75" style="7" bestFit="1" customWidth="1"/>
    <col min="13" max="13" width="11.875" style="7" bestFit="1" customWidth="1"/>
    <col min="14" max="16" width="16.375" style="7" bestFit="1" customWidth="1"/>
    <col min="17" max="18" width="14.125" style="7" bestFit="1" customWidth="1"/>
    <col min="19" max="21" width="11.875" style="7" bestFit="1" customWidth="1"/>
    <col min="22" max="22" width="9.75" style="7" bestFit="1" customWidth="1"/>
    <col min="23" max="23" width="11.875" style="7" bestFit="1" customWidth="1"/>
    <col min="24" max="26" width="16.375" style="7" bestFit="1" customWidth="1"/>
    <col min="27" max="28" width="14.125" style="7" bestFit="1" customWidth="1"/>
    <col min="29" max="31" width="11.875" style="7" bestFit="1" customWidth="1"/>
    <col min="32" max="16384" width="8.75" style="7"/>
  </cols>
  <sheetData>
    <row r="1" spans="1:31" ht="16.5" customHeight="1" x14ac:dyDescent="0.15">
      <c r="A1" s="49" t="s">
        <v>233</v>
      </c>
    </row>
    <row r="2" spans="1:31" ht="16.5" customHeight="1" x14ac:dyDescent="0.15">
      <c r="A2" s="49" t="s">
        <v>0</v>
      </c>
    </row>
    <row r="4" spans="1:31" ht="16.5" customHeight="1" x14ac:dyDescent="0.15">
      <c r="A4" s="50" t="s">
        <v>1</v>
      </c>
    </row>
    <row r="5" spans="1:31" ht="16.5" customHeight="1" x14ac:dyDescent="0.15">
      <c r="B5" s="9" t="s">
        <v>2</v>
      </c>
      <c r="C5" s="10" t="s">
        <v>263</v>
      </c>
    </row>
    <row r="6" spans="1:31" ht="16.5" customHeight="1" x14ac:dyDescent="0.15">
      <c r="B6" s="9" t="s">
        <v>78</v>
      </c>
      <c r="C6" s="10" t="s">
        <v>407</v>
      </c>
    </row>
    <row r="7" spans="1:31" ht="16.5" customHeight="1" x14ac:dyDescent="0.15">
      <c r="B7" s="51" t="s">
        <v>79</v>
      </c>
      <c r="C7" s="10" t="s">
        <v>270</v>
      </c>
    </row>
    <row r="8" spans="1:31" ht="16.5" customHeight="1" x14ac:dyDescent="0.15">
      <c r="B8" s="4" t="s">
        <v>254</v>
      </c>
      <c r="C8" s="53" t="s">
        <v>235</v>
      </c>
      <c r="D8" s="53" t="s">
        <v>255</v>
      </c>
      <c r="E8" s="96"/>
    </row>
    <row r="9" spans="1:31" ht="16.5" customHeight="1" x14ac:dyDescent="0.15">
      <c r="B9" s="51" t="s">
        <v>91</v>
      </c>
      <c r="C9" s="10" t="s">
        <v>406</v>
      </c>
    </row>
    <row r="10" spans="1:31" ht="16.5" customHeight="1" x14ac:dyDescent="0.15">
      <c r="B10" s="4" t="s">
        <v>100</v>
      </c>
      <c r="C10" s="20" t="s">
        <v>32</v>
      </c>
    </row>
    <row r="11" spans="1:31" ht="16.5" customHeight="1" x14ac:dyDescent="0.15">
      <c r="A11" s="50" t="s">
        <v>110</v>
      </c>
    </row>
    <row r="12" spans="1:31" ht="16.5" customHeight="1" x14ac:dyDescent="0.15">
      <c r="B12" s="2" t="s">
        <v>112</v>
      </c>
      <c r="C12" s="53" t="s">
        <v>391</v>
      </c>
      <c r="D12" s="53" t="s">
        <v>236</v>
      </c>
      <c r="E12" s="53" t="s">
        <v>371</v>
      </c>
      <c r="F12" s="53" t="s">
        <v>244</v>
      </c>
      <c r="G12" s="53" t="s">
        <v>245</v>
      </c>
      <c r="H12" s="53" t="s">
        <v>246</v>
      </c>
      <c r="I12" s="53" t="s">
        <v>257</v>
      </c>
      <c r="J12" s="53" t="s">
        <v>238</v>
      </c>
      <c r="K12" s="53" t="s">
        <v>392</v>
      </c>
      <c r="L12" s="53" t="s">
        <v>307</v>
      </c>
      <c r="M12" s="53" t="s">
        <v>308</v>
      </c>
      <c r="N12" s="53" t="s">
        <v>312</v>
      </c>
      <c r="O12" s="53" t="s">
        <v>313</v>
      </c>
      <c r="P12" s="53" t="s">
        <v>314</v>
      </c>
      <c r="Q12" s="53" t="s">
        <v>315</v>
      </c>
      <c r="R12" s="53" t="s">
        <v>316</v>
      </c>
      <c r="S12" s="53" t="s">
        <v>317</v>
      </c>
      <c r="T12" s="53" t="s">
        <v>318</v>
      </c>
      <c r="U12" s="53" t="s">
        <v>319</v>
      </c>
      <c r="V12" s="53" t="s">
        <v>309</v>
      </c>
      <c r="W12" s="53" t="s">
        <v>310</v>
      </c>
      <c r="X12" s="53" t="s">
        <v>311</v>
      </c>
      <c r="Y12" s="53" t="s">
        <v>320</v>
      </c>
      <c r="Z12" s="53" t="s">
        <v>321</v>
      </c>
      <c r="AA12" s="53" t="s">
        <v>322</v>
      </c>
      <c r="AB12" s="53" t="s">
        <v>323</v>
      </c>
      <c r="AC12" s="53" t="s">
        <v>324</v>
      </c>
      <c r="AD12" s="53" t="s">
        <v>325</v>
      </c>
      <c r="AE12" s="53" t="s">
        <v>326</v>
      </c>
    </row>
    <row r="13" spans="1:31" ht="16.5" customHeight="1" x14ac:dyDescent="0.15">
      <c r="B13" s="2" t="s">
        <v>118</v>
      </c>
      <c r="C13" s="10"/>
      <c r="D13" s="10" t="s">
        <v>256</v>
      </c>
      <c r="E13" s="10" t="s">
        <v>256</v>
      </c>
      <c r="F13" s="5" t="s">
        <v>123</v>
      </c>
      <c r="G13" s="5" t="s">
        <v>124</v>
      </c>
      <c r="H13" s="5" t="s">
        <v>119</v>
      </c>
      <c r="I13" s="5" t="s">
        <v>125</v>
      </c>
      <c r="J13" s="5" t="s">
        <v>126</v>
      </c>
      <c r="K13" s="44" t="s">
        <v>128</v>
      </c>
      <c r="L13" s="5" t="s">
        <v>121</v>
      </c>
      <c r="M13" s="5" t="s">
        <v>121</v>
      </c>
      <c r="N13" s="5" t="s">
        <v>121</v>
      </c>
      <c r="O13" s="5" t="s">
        <v>121</v>
      </c>
      <c r="P13" s="5" t="s">
        <v>121</v>
      </c>
      <c r="Q13" s="5" t="s">
        <v>121</v>
      </c>
      <c r="R13" s="5" t="s">
        <v>121</v>
      </c>
      <c r="S13" s="5" t="s">
        <v>121</v>
      </c>
      <c r="T13" s="5" t="s">
        <v>121</v>
      </c>
      <c r="U13" s="5" t="s">
        <v>121</v>
      </c>
      <c r="V13" s="5" t="s">
        <v>121</v>
      </c>
      <c r="W13" s="5" t="s">
        <v>121</v>
      </c>
      <c r="X13" s="5" t="s">
        <v>121</v>
      </c>
      <c r="Y13" s="5" t="s">
        <v>121</v>
      </c>
      <c r="Z13" s="5" t="s">
        <v>121</v>
      </c>
      <c r="AA13" s="5" t="s">
        <v>121</v>
      </c>
      <c r="AB13" s="5" t="s">
        <v>121</v>
      </c>
      <c r="AC13" s="5" t="s">
        <v>121</v>
      </c>
      <c r="AD13" s="5" t="s">
        <v>121</v>
      </c>
      <c r="AE13" s="5" t="s">
        <v>121</v>
      </c>
    </row>
    <row r="14" spans="1:31" ht="16.5" customHeight="1" x14ac:dyDescent="0.15">
      <c r="B14" s="2" t="s">
        <v>132</v>
      </c>
      <c r="C14" s="10"/>
      <c r="D14" s="10" t="s">
        <v>370</v>
      </c>
      <c r="E14" s="10" t="s">
        <v>372</v>
      </c>
      <c r="F14" s="5" t="s">
        <v>270</v>
      </c>
      <c r="G14" s="5" t="s">
        <v>272</v>
      </c>
      <c r="H14" s="5" t="s">
        <v>273</v>
      </c>
      <c r="I14" s="5" t="s">
        <v>274</v>
      </c>
      <c r="J14" s="5" t="s">
        <v>275</v>
      </c>
      <c r="K14" s="44" t="s">
        <v>271</v>
      </c>
      <c r="L14" s="44" t="s">
        <v>263</v>
      </c>
      <c r="M14" s="44" t="s">
        <v>296</v>
      </c>
      <c r="N14" s="44" t="s">
        <v>297</v>
      </c>
      <c r="O14" s="44" t="s">
        <v>298</v>
      </c>
      <c r="P14" s="44" t="s">
        <v>299</v>
      </c>
      <c r="Q14" s="44" t="s">
        <v>300</v>
      </c>
      <c r="R14" s="44" t="s">
        <v>301</v>
      </c>
      <c r="S14" s="44" t="s">
        <v>302</v>
      </c>
      <c r="T14" s="44" t="s">
        <v>303</v>
      </c>
      <c r="U14" s="44" t="s">
        <v>304</v>
      </c>
      <c r="V14" s="44" t="s">
        <v>347</v>
      </c>
      <c r="W14" s="44" t="s">
        <v>348</v>
      </c>
      <c r="X14" s="44" t="s">
        <v>349</v>
      </c>
      <c r="Y14" s="44" t="s">
        <v>350</v>
      </c>
      <c r="Z14" s="44" t="s">
        <v>351</v>
      </c>
      <c r="AA14" s="44" t="s">
        <v>352</v>
      </c>
      <c r="AB14" s="44" t="s">
        <v>353</v>
      </c>
      <c r="AC14" s="44" t="s">
        <v>354</v>
      </c>
      <c r="AD14" s="44" t="s">
        <v>355</v>
      </c>
      <c r="AE14" s="44" t="s">
        <v>356</v>
      </c>
    </row>
    <row r="15" spans="1:31" ht="16.5" customHeight="1" x14ac:dyDescent="0.15">
      <c r="B15" s="2" t="s">
        <v>234</v>
      </c>
      <c r="C15" s="10"/>
      <c r="D15" s="10"/>
      <c r="E15" s="10"/>
      <c r="F15" s="5">
        <v>15</v>
      </c>
      <c r="G15" s="5">
        <v>15</v>
      </c>
      <c r="H15" s="5">
        <v>15</v>
      </c>
      <c r="I15" s="5">
        <v>15</v>
      </c>
      <c r="J15" s="5">
        <v>15</v>
      </c>
      <c r="K15" s="44">
        <v>2</v>
      </c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</row>
    <row r="16" spans="1:31" ht="16.5" customHeight="1" x14ac:dyDescent="0.15">
      <c r="B16" s="12" t="s">
        <v>177</v>
      </c>
      <c r="C16" s="10"/>
      <c r="D16" s="10"/>
      <c r="E16" s="10"/>
      <c r="F16" s="10"/>
      <c r="G16" s="10"/>
      <c r="H16" s="10"/>
      <c r="I16" s="10"/>
      <c r="J16" s="10"/>
      <c r="K16" s="10" t="s">
        <v>253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</row>
    <row r="17" spans="1:31" ht="16.5" customHeight="1" x14ac:dyDescent="0.15">
      <c r="B17" s="12" t="s">
        <v>174</v>
      </c>
      <c r="C17" s="10">
        <v>1</v>
      </c>
      <c r="D17" s="10"/>
      <c r="E17" s="10"/>
      <c r="F17" s="10">
        <v>2</v>
      </c>
      <c r="G17" s="10"/>
      <c r="H17" s="10"/>
      <c r="I17" s="10">
        <v>3</v>
      </c>
      <c r="J17" s="10"/>
      <c r="K17" s="10">
        <v>4</v>
      </c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</row>
    <row r="18" spans="1:31" ht="16.149999999999999" customHeight="1" x14ac:dyDescent="0.15">
      <c r="B18" s="12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</row>
    <row r="19" spans="1:31" ht="16.5" customHeight="1" x14ac:dyDescent="0.15">
      <c r="B19" s="12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</row>
    <row r="20" spans="1:31" ht="16.5" customHeight="1" x14ac:dyDescent="0.15">
      <c r="B20" s="12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</row>
    <row r="21" spans="1:31" ht="16.5" customHeight="1" x14ac:dyDescent="0.15">
      <c r="B21" s="12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</row>
    <row r="22" spans="1:31" ht="16.5" customHeight="1" x14ac:dyDescent="0.15">
      <c r="A22" s="6" t="s">
        <v>232</v>
      </c>
    </row>
  </sheetData>
  <phoneticPr fontId="3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200-000000000000}">
          <x14:formula1>
            <xm:f>制御シート_Imp!$B$38:$B$66</xm:f>
          </x14:formula1>
          <xm:sqref>B16:B21</xm:sqref>
        </x14:dataValidation>
        <x14:dataValidation type="list" allowBlank="1" showInputMessage="1" xr:uid="{00000000-0002-0000-0200-000002000000}">
          <x14:formula1>
            <xm:f>制御シート_Imp!$H$35:$T$35</xm:f>
          </x14:formula1>
          <xm:sqref>F13:AE13</xm:sqref>
        </x14:dataValidation>
        <x14:dataValidation type="list" allowBlank="1" showInputMessage="1" showErrorMessage="1" xr:uid="{00000000-0002-0000-0200-000001000000}">
          <x14:formula1>
            <xm:f>制御シート_Imp!$B$6:$B$26</xm:f>
          </x14:formula1>
          <xm:sqref>B7:B10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F6F670-6B05-412D-9018-6159257F276D}">
  <dimension ref="A1:S37"/>
  <sheetViews>
    <sheetView showGridLines="0" zoomScaleNormal="100" workbookViewId="0">
      <selection activeCell="J67" sqref="J67"/>
    </sheetView>
  </sheetViews>
  <sheetFormatPr defaultColWidth="9.125" defaultRowHeight="16.5" customHeight="1" outlineLevelRow="1" outlineLevelCol="2" x14ac:dyDescent="0.15"/>
  <cols>
    <col min="1" max="1" width="1.375" style="52" customWidth="1"/>
    <col min="2" max="2" width="17.5" style="52" customWidth="1"/>
    <col min="3" max="3" width="21.875" style="52" customWidth="1"/>
    <col min="4" max="4" width="8.5" style="52" bestFit="1" customWidth="1"/>
    <col min="5" max="5" width="15" style="52" customWidth="1"/>
    <col min="6" max="6" width="21.875" style="52" customWidth="1"/>
    <col min="7" max="7" width="15" style="52" customWidth="1"/>
    <col min="8" max="10" width="13.75" style="52" customWidth="1" outlineLevel="1"/>
    <col min="11" max="12" width="13.75" style="52" customWidth="1"/>
    <col min="13" max="15" width="13.75" style="52" hidden="1" customWidth="1" outlineLevel="2"/>
    <col min="16" max="16" width="13.75" style="52" customWidth="1" collapsed="1"/>
    <col min="17" max="19" width="13.75" style="52" customWidth="1"/>
    <col min="20" max="16384" width="9.125" style="52"/>
  </cols>
  <sheetData>
    <row r="1" spans="1:19" s="57" customFormat="1" ht="32.25" x14ac:dyDescent="0.3">
      <c r="A1" s="56" t="s">
        <v>248</v>
      </c>
    </row>
    <row r="2" spans="1:19" s="57" customFormat="1" ht="13.5" x14ac:dyDescent="0.15"/>
    <row r="3" spans="1:19" s="57" customFormat="1" ht="13.5" x14ac:dyDescent="0.15">
      <c r="B3" s="78" t="s">
        <v>371</v>
      </c>
      <c r="C3" s="58"/>
    </row>
    <row r="4" spans="1:19" s="57" customFormat="1" ht="13.5" x14ac:dyDescent="0.15">
      <c r="B4" s="78" t="s">
        <v>236</v>
      </c>
      <c r="C4" s="58"/>
    </row>
    <row r="5" spans="1:19" s="57" customFormat="1" ht="13.5" x14ac:dyDescent="0.15">
      <c r="B5" s="69"/>
      <c r="C5" s="70"/>
      <c r="D5" s="70"/>
      <c r="E5" s="70"/>
      <c r="F5" s="70"/>
      <c r="G5" s="81"/>
      <c r="H5" s="71" t="s">
        <v>369</v>
      </c>
      <c r="I5" s="71"/>
      <c r="J5" s="71" t="s">
        <v>365</v>
      </c>
      <c r="K5" s="91" t="s">
        <v>368</v>
      </c>
      <c r="L5" s="59"/>
      <c r="M5" s="71" t="s">
        <v>367</v>
      </c>
      <c r="N5" s="71"/>
      <c r="O5" s="71" t="s">
        <v>365</v>
      </c>
      <c r="P5" s="91" t="s">
        <v>394</v>
      </c>
      <c r="Q5" s="59"/>
      <c r="R5" s="91" t="s">
        <v>366</v>
      </c>
      <c r="S5" s="59"/>
    </row>
    <row r="6" spans="1:19" s="57" customFormat="1" ht="13.5" x14ac:dyDescent="0.15">
      <c r="B6" s="72" t="s">
        <v>262</v>
      </c>
      <c r="C6" s="73" t="s">
        <v>237</v>
      </c>
      <c r="D6" s="73" t="s">
        <v>239</v>
      </c>
      <c r="E6" s="73" t="s">
        <v>261</v>
      </c>
      <c r="F6" s="73" t="s">
        <v>238</v>
      </c>
      <c r="G6" s="82" t="s">
        <v>249</v>
      </c>
      <c r="H6" s="88" t="s">
        <v>305</v>
      </c>
      <c r="I6" s="89" t="s">
        <v>306</v>
      </c>
      <c r="J6" s="89"/>
      <c r="K6" s="92" t="s">
        <v>373</v>
      </c>
      <c r="L6" s="90" t="s">
        <v>250</v>
      </c>
      <c r="M6" s="88" t="s">
        <v>305</v>
      </c>
      <c r="N6" s="89" t="s">
        <v>306</v>
      </c>
      <c r="O6" s="89"/>
      <c r="P6" s="92" t="s">
        <v>373</v>
      </c>
      <c r="Q6" s="90" t="s">
        <v>250</v>
      </c>
      <c r="R6" s="116" t="s">
        <v>373</v>
      </c>
      <c r="S6" s="117" t="s">
        <v>250</v>
      </c>
    </row>
    <row r="7" spans="1:19" s="60" customFormat="1" ht="16.149999999999999" customHeight="1" x14ac:dyDescent="0.15">
      <c r="B7" s="74"/>
      <c r="C7" s="75"/>
      <c r="D7" s="75"/>
      <c r="E7" s="75"/>
      <c r="F7" s="75"/>
      <c r="G7" s="83" t="s">
        <v>281</v>
      </c>
      <c r="H7" s="68">
        <v>0</v>
      </c>
      <c r="I7" s="68">
        <v>0</v>
      </c>
      <c r="J7" s="68"/>
      <c r="K7" s="93">
        <f>SUMIF(H$6:J$6,K$6,H7:J7)</f>
        <v>0</v>
      </c>
      <c r="L7" s="62">
        <f>SUMIF(H$6:J$6,L$6,H7:J7)</f>
        <v>0</v>
      </c>
      <c r="M7" s="68">
        <v>0</v>
      </c>
      <c r="N7" s="68">
        <v>0</v>
      </c>
      <c r="O7" s="68"/>
      <c r="P7" s="93">
        <f>SUMIF(M$6:O$6,P$6,M7:O7)</f>
        <v>0</v>
      </c>
      <c r="Q7" s="68">
        <f>SUMIF(M$6:O$6,Q$6,M7:O7)</f>
        <v>0</v>
      </c>
      <c r="R7" s="118">
        <f>K7+P7</f>
        <v>0</v>
      </c>
      <c r="S7" s="119">
        <f>L7+Q7</f>
        <v>0</v>
      </c>
    </row>
    <row r="8" spans="1:19" s="60" customFormat="1" ht="16.149999999999999" customHeight="1" x14ac:dyDescent="0.15">
      <c r="B8" s="74"/>
      <c r="C8" s="75"/>
      <c r="D8" s="75"/>
      <c r="E8" s="75"/>
      <c r="F8" s="75"/>
      <c r="G8" s="83" t="s">
        <v>282</v>
      </c>
      <c r="H8" s="68">
        <f>SUM(H9:H16)</f>
        <v>0</v>
      </c>
      <c r="I8" s="68">
        <f>SUM(I9:I16)</f>
        <v>0</v>
      </c>
      <c r="J8" s="68"/>
      <c r="K8" s="93">
        <f>SUM(K9:K16)</f>
        <v>0</v>
      </c>
      <c r="L8" s="62">
        <f>SUM(L9:L16)</f>
        <v>0</v>
      </c>
      <c r="M8" s="68">
        <f>SUM(M9:M16)</f>
        <v>0</v>
      </c>
      <c r="N8" s="68">
        <f>SUM(N9:N16)</f>
        <v>0</v>
      </c>
      <c r="O8" s="68"/>
      <c r="P8" s="93">
        <f>SUM(P9:P16)</f>
        <v>0</v>
      </c>
      <c r="Q8" s="68">
        <f>SUM(Q9:Q16)</f>
        <v>0</v>
      </c>
      <c r="R8" s="93">
        <f t="shared" ref="R8:S20" si="0">K8+P8</f>
        <v>0</v>
      </c>
      <c r="S8" s="62">
        <f t="shared" si="0"/>
        <v>0</v>
      </c>
    </row>
    <row r="9" spans="1:19" s="60" customFormat="1" ht="16.149999999999999" customHeight="1" outlineLevel="1" x14ac:dyDescent="0.15">
      <c r="B9" s="74"/>
      <c r="C9" s="75"/>
      <c r="D9" s="75"/>
      <c r="E9" s="75"/>
      <c r="F9" s="75"/>
      <c r="G9" s="83" t="s">
        <v>283</v>
      </c>
      <c r="H9" s="68">
        <v>0</v>
      </c>
      <c r="I9" s="68">
        <v>0</v>
      </c>
      <c r="J9" s="68"/>
      <c r="K9" s="93">
        <f t="shared" ref="K9:K16" si="1">SUMIF(H$6:J$6,K$6,H9:J9)</f>
        <v>0</v>
      </c>
      <c r="L9" s="62">
        <f t="shared" ref="L9:L16" si="2">SUMIF(H$6:J$6,L$6,H9:J9)</f>
        <v>0</v>
      </c>
      <c r="M9" s="68">
        <v>0</v>
      </c>
      <c r="N9" s="68">
        <v>0</v>
      </c>
      <c r="O9" s="68"/>
      <c r="P9" s="93">
        <f t="shared" ref="P9:P16" si="3">SUMIF(M$6:O$6,P$6,M9:O9)</f>
        <v>0</v>
      </c>
      <c r="Q9" s="68">
        <f t="shared" ref="Q9:Q16" si="4">SUMIF(M$6:O$6,Q$6,M9:O9)</f>
        <v>0</v>
      </c>
      <c r="R9" s="93">
        <f t="shared" si="0"/>
        <v>0</v>
      </c>
      <c r="S9" s="62">
        <f t="shared" si="0"/>
        <v>0</v>
      </c>
    </row>
    <row r="10" spans="1:19" s="60" customFormat="1" ht="16.149999999999999" customHeight="1" outlineLevel="1" x14ac:dyDescent="0.15">
      <c r="B10" s="74"/>
      <c r="C10" s="75"/>
      <c r="D10" s="75"/>
      <c r="E10" s="75"/>
      <c r="F10" s="75"/>
      <c r="G10" s="83" t="s">
        <v>284</v>
      </c>
      <c r="H10" s="68">
        <v>0</v>
      </c>
      <c r="I10" s="68">
        <v>0</v>
      </c>
      <c r="J10" s="68"/>
      <c r="K10" s="93">
        <f t="shared" si="1"/>
        <v>0</v>
      </c>
      <c r="L10" s="62">
        <f t="shared" si="2"/>
        <v>0</v>
      </c>
      <c r="M10" s="68">
        <v>0</v>
      </c>
      <c r="N10" s="68">
        <v>0</v>
      </c>
      <c r="O10" s="68"/>
      <c r="P10" s="93">
        <f t="shared" si="3"/>
        <v>0</v>
      </c>
      <c r="Q10" s="68">
        <f t="shared" si="4"/>
        <v>0</v>
      </c>
      <c r="R10" s="93">
        <f t="shared" si="0"/>
        <v>0</v>
      </c>
      <c r="S10" s="62">
        <f t="shared" si="0"/>
        <v>0</v>
      </c>
    </row>
    <row r="11" spans="1:19" s="60" customFormat="1" ht="16.149999999999999" customHeight="1" outlineLevel="1" x14ac:dyDescent="0.15">
      <c r="B11" s="74"/>
      <c r="C11" s="75"/>
      <c r="D11" s="75"/>
      <c r="E11" s="75"/>
      <c r="F11" s="75"/>
      <c r="G11" s="83" t="s">
        <v>285</v>
      </c>
      <c r="H11" s="68">
        <v>0</v>
      </c>
      <c r="I11" s="68">
        <v>0</v>
      </c>
      <c r="J11" s="68"/>
      <c r="K11" s="93">
        <f t="shared" si="1"/>
        <v>0</v>
      </c>
      <c r="L11" s="62">
        <f t="shared" si="2"/>
        <v>0</v>
      </c>
      <c r="M11" s="68">
        <v>0</v>
      </c>
      <c r="N11" s="68">
        <v>0</v>
      </c>
      <c r="O11" s="68"/>
      <c r="P11" s="93">
        <f t="shared" si="3"/>
        <v>0</v>
      </c>
      <c r="Q11" s="68">
        <f t="shared" si="4"/>
        <v>0</v>
      </c>
      <c r="R11" s="93">
        <f t="shared" si="0"/>
        <v>0</v>
      </c>
      <c r="S11" s="62">
        <f t="shared" si="0"/>
        <v>0</v>
      </c>
    </row>
    <row r="12" spans="1:19" s="60" customFormat="1" ht="16.149999999999999" customHeight="1" outlineLevel="1" x14ac:dyDescent="0.15">
      <c r="B12" s="74"/>
      <c r="C12" s="75"/>
      <c r="D12" s="75"/>
      <c r="E12" s="75"/>
      <c r="F12" s="75"/>
      <c r="G12" s="83" t="s">
        <v>286</v>
      </c>
      <c r="H12" s="68">
        <v>0</v>
      </c>
      <c r="I12" s="68">
        <v>0</v>
      </c>
      <c r="J12" s="68"/>
      <c r="K12" s="93">
        <f t="shared" si="1"/>
        <v>0</v>
      </c>
      <c r="L12" s="62">
        <f t="shared" si="2"/>
        <v>0</v>
      </c>
      <c r="M12" s="68">
        <v>0</v>
      </c>
      <c r="N12" s="68">
        <v>0</v>
      </c>
      <c r="O12" s="68"/>
      <c r="P12" s="93">
        <f t="shared" si="3"/>
        <v>0</v>
      </c>
      <c r="Q12" s="68">
        <f t="shared" si="4"/>
        <v>0</v>
      </c>
      <c r="R12" s="93">
        <f t="shared" si="0"/>
        <v>0</v>
      </c>
      <c r="S12" s="62">
        <f t="shared" si="0"/>
        <v>0</v>
      </c>
    </row>
    <row r="13" spans="1:19" s="60" customFormat="1" ht="16.149999999999999" customHeight="1" outlineLevel="1" x14ac:dyDescent="0.15">
      <c r="B13" s="74"/>
      <c r="C13" s="75"/>
      <c r="D13" s="75"/>
      <c r="E13" s="75"/>
      <c r="F13" s="75"/>
      <c r="G13" s="83" t="s">
        <v>287</v>
      </c>
      <c r="H13" s="68">
        <v>0</v>
      </c>
      <c r="I13" s="68">
        <v>0</v>
      </c>
      <c r="J13" s="68"/>
      <c r="K13" s="93">
        <f t="shared" si="1"/>
        <v>0</v>
      </c>
      <c r="L13" s="62">
        <f t="shared" si="2"/>
        <v>0</v>
      </c>
      <c r="M13" s="68">
        <v>0</v>
      </c>
      <c r="N13" s="68">
        <v>0</v>
      </c>
      <c r="O13" s="68"/>
      <c r="P13" s="93">
        <f t="shared" si="3"/>
        <v>0</v>
      </c>
      <c r="Q13" s="68">
        <f t="shared" si="4"/>
        <v>0</v>
      </c>
      <c r="R13" s="93">
        <f t="shared" si="0"/>
        <v>0</v>
      </c>
      <c r="S13" s="62">
        <f t="shared" si="0"/>
        <v>0</v>
      </c>
    </row>
    <row r="14" spans="1:19" s="60" customFormat="1" ht="16.149999999999999" customHeight="1" outlineLevel="1" x14ac:dyDescent="0.15">
      <c r="B14" s="74"/>
      <c r="C14" s="75"/>
      <c r="D14" s="75"/>
      <c r="E14" s="75"/>
      <c r="F14" s="75"/>
      <c r="G14" s="83" t="s">
        <v>288</v>
      </c>
      <c r="H14" s="68">
        <v>0</v>
      </c>
      <c r="I14" s="68">
        <v>0</v>
      </c>
      <c r="J14" s="68"/>
      <c r="K14" s="93">
        <f t="shared" si="1"/>
        <v>0</v>
      </c>
      <c r="L14" s="62">
        <f t="shared" si="2"/>
        <v>0</v>
      </c>
      <c r="M14" s="68">
        <v>0</v>
      </c>
      <c r="N14" s="68">
        <v>0</v>
      </c>
      <c r="O14" s="68"/>
      <c r="P14" s="93">
        <f t="shared" si="3"/>
        <v>0</v>
      </c>
      <c r="Q14" s="68">
        <f t="shared" si="4"/>
        <v>0</v>
      </c>
      <c r="R14" s="93">
        <f t="shared" si="0"/>
        <v>0</v>
      </c>
      <c r="S14" s="62">
        <f t="shared" si="0"/>
        <v>0</v>
      </c>
    </row>
    <row r="15" spans="1:19" s="60" customFormat="1" ht="16.149999999999999" customHeight="1" outlineLevel="1" x14ac:dyDescent="0.15">
      <c r="B15" s="74"/>
      <c r="C15" s="75"/>
      <c r="D15" s="75"/>
      <c r="E15" s="75"/>
      <c r="F15" s="75"/>
      <c r="G15" s="83" t="s">
        <v>289</v>
      </c>
      <c r="H15" s="68">
        <v>0</v>
      </c>
      <c r="I15" s="68">
        <v>0</v>
      </c>
      <c r="J15" s="68"/>
      <c r="K15" s="93">
        <f t="shared" si="1"/>
        <v>0</v>
      </c>
      <c r="L15" s="62">
        <f t="shared" si="2"/>
        <v>0</v>
      </c>
      <c r="M15" s="68">
        <v>0</v>
      </c>
      <c r="N15" s="68">
        <v>0</v>
      </c>
      <c r="O15" s="68"/>
      <c r="P15" s="93">
        <f t="shared" si="3"/>
        <v>0</v>
      </c>
      <c r="Q15" s="68">
        <f t="shared" si="4"/>
        <v>0</v>
      </c>
      <c r="R15" s="93">
        <f t="shared" si="0"/>
        <v>0</v>
      </c>
      <c r="S15" s="62">
        <f t="shared" si="0"/>
        <v>0</v>
      </c>
    </row>
    <row r="16" spans="1:19" s="60" customFormat="1" ht="16.149999999999999" customHeight="1" outlineLevel="1" x14ac:dyDescent="0.15">
      <c r="B16" s="74"/>
      <c r="C16" s="75"/>
      <c r="D16" s="75"/>
      <c r="E16" s="75"/>
      <c r="F16" s="75"/>
      <c r="G16" s="83" t="s">
        <v>290</v>
      </c>
      <c r="H16" s="68">
        <v>0</v>
      </c>
      <c r="I16" s="68">
        <v>0</v>
      </c>
      <c r="J16" s="68"/>
      <c r="K16" s="93">
        <f t="shared" si="1"/>
        <v>0</v>
      </c>
      <c r="L16" s="62">
        <f t="shared" si="2"/>
        <v>0</v>
      </c>
      <c r="M16" s="68">
        <v>0</v>
      </c>
      <c r="N16" s="68">
        <v>0</v>
      </c>
      <c r="O16" s="68"/>
      <c r="P16" s="93">
        <f t="shared" si="3"/>
        <v>0</v>
      </c>
      <c r="Q16" s="68">
        <f t="shared" si="4"/>
        <v>0</v>
      </c>
      <c r="R16" s="93">
        <f t="shared" si="0"/>
        <v>0</v>
      </c>
      <c r="S16" s="62">
        <f t="shared" si="0"/>
        <v>0</v>
      </c>
    </row>
    <row r="17" spans="2:19" s="60" customFormat="1" ht="16.149999999999999" customHeight="1" x14ac:dyDescent="0.15">
      <c r="B17" s="74"/>
      <c r="C17" s="75"/>
      <c r="D17" s="75"/>
      <c r="E17" s="75"/>
      <c r="F17" s="75"/>
      <c r="G17" s="83" t="s">
        <v>291</v>
      </c>
      <c r="H17" s="68">
        <f>H7-H8</f>
        <v>0</v>
      </c>
      <c r="I17" s="68">
        <f>I7-I8</f>
        <v>0</v>
      </c>
      <c r="J17" s="68"/>
      <c r="K17" s="93">
        <f>K7-K8</f>
        <v>0</v>
      </c>
      <c r="L17" s="62">
        <f>L7-L8</f>
        <v>0</v>
      </c>
      <c r="M17" s="68">
        <f>M7-M8</f>
        <v>0</v>
      </c>
      <c r="N17" s="68">
        <f>N7-N8</f>
        <v>0</v>
      </c>
      <c r="O17" s="68"/>
      <c r="P17" s="93">
        <f>P7-P8</f>
        <v>0</v>
      </c>
      <c r="Q17" s="68">
        <f>Q7-Q8</f>
        <v>0</v>
      </c>
      <c r="R17" s="93">
        <f t="shared" si="0"/>
        <v>0</v>
      </c>
      <c r="S17" s="62">
        <f t="shared" si="0"/>
        <v>0</v>
      </c>
    </row>
    <row r="18" spans="2:19" s="60" customFormat="1" ht="16.149999999999999" customHeight="1" x14ac:dyDescent="0.15">
      <c r="B18" s="74"/>
      <c r="C18" s="75"/>
      <c r="D18" s="75"/>
      <c r="E18" s="75"/>
      <c r="F18" s="75"/>
      <c r="G18" s="83" t="s">
        <v>292</v>
      </c>
      <c r="H18" s="68">
        <f>IFERROR(H8/H7*100,0)</f>
        <v>0</v>
      </c>
      <c r="I18" s="68">
        <f>IFERROR(I8/I7*100,0)</f>
        <v>0</v>
      </c>
      <c r="J18" s="68"/>
      <c r="K18" s="93">
        <f>IFERROR(K8/K7*100,0)</f>
        <v>0</v>
      </c>
      <c r="L18" s="62">
        <f>IFERROR(L8/L7*100,0)</f>
        <v>0</v>
      </c>
      <c r="M18" s="68">
        <f>IFERROR(M8/M7*100,0)</f>
        <v>0</v>
      </c>
      <c r="N18" s="68">
        <f>IFERROR(N8/N7*100,0)</f>
        <v>0</v>
      </c>
      <c r="O18" s="68"/>
      <c r="P18" s="93">
        <f>IFERROR(P8/P7*100,0)</f>
        <v>0</v>
      </c>
      <c r="Q18" s="68">
        <f>IFERROR(Q8/Q7*100,0)</f>
        <v>0</v>
      </c>
      <c r="R18" s="93">
        <f>IFERROR(R8/R7*100,0)</f>
        <v>0</v>
      </c>
      <c r="S18" s="62">
        <f>IFERROR(S8/S7*100,0)</f>
        <v>0</v>
      </c>
    </row>
    <row r="19" spans="2:19" s="60" customFormat="1" ht="16.149999999999999" customHeight="1" x14ac:dyDescent="0.15">
      <c r="B19" s="74"/>
      <c r="C19" s="75"/>
      <c r="D19" s="75"/>
      <c r="E19" s="75"/>
      <c r="F19" s="75"/>
      <c r="G19" s="83" t="s">
        <v>293</v>
      </c>
      <c r="H19" s="68">
        <v>0</v>
      </c>
      <c r="I19" s="68">
        <v>0</v>
      </c>
      <c r="J19" s="68"/>
      <c r="K19" s="93">
        <f>SUMIF(H$6:J$6,K$6,H19:J19)</f>
        <v>0</v>
      </c>
      <c r="L19" s="62">
        <f>SUMIF(H$6:J$6,L$6,H19:J19)</f>
        <v>0</v>
      </c>
      <c r="M19" s="68">
        <v>0</v>
      </c>
      <c r="N19" s="68">
        <v>0</v>
      </c>
      <c r="O19" s="68"/>
      <c r="P19" s="93">
        <f>SUMIF(M$6:O$6,P$6,M19:O19)</f>
        <v>0</v>
      </c>
      <c r="Q19" s="68">
        <f>SUMIF(M$6:O$6,Q$6,M19:O19)</f>
        <v>0</v>
      </c>
      <c r="R19" s="93">
        <f>K19+P19</f>
        <v>0</v>
      </c>
      <c r="S19" s="62">
        <f t="shared" si="0"/>
        <v>0</v>
      </c>
    </row>
    <row r="20" spans="2:19" s="60" customFormat="1" ht="16.149999999999999" customHeight="1" x14ac:dyDescent="0.15">
      <c r="B20" s="74"/>
      <c r="C20" s="75"/>
      <c r="D20" s="75"/>
      <c r="E20" s="75"/>
      <c r="F20" s="75"/>
      <c r="G20" s="83" t="s">
        <v>294</v>
      </c>
      <c r="H20" s="68">
        <f>H17-H19</f>
        <v>0</v>
      </c>
      <c r="I20" s="68">
        <f>I17-I19</f>
        <v>0</v>
      </c>
      <c r="J20" s="68"/>
      <c r="K20" s="93">
        <f>K17-K19</f>
        <v>0</v>
      </c>
      <c r="L20" s="62">
        <f>L17-L19</f>
        <v>0</v>
      </c>
      <c r="M20" s="68">
        <f>M17-M19</f>
        <v>0</v>
      </c>
      <c r="N20" s="68">
        <f>N17-N19</f>
        <v>0</v>
      </c>
      <c r="O20" s="68"/>
      <c r="P20" s="93">
        <f>P17-P19</f>
        <v>0</v>
      </c>
      <c r="Q20" s="68">
        <f>Q17-Q19</f>
        <v>0</v>
      </c>
      <c r="R20" s="93">
        <f>K20+P20</f>
        <v>0</v>
      </c>
      <c r="S20" s="62">
        <f t="shared" si="0"/>
        <v>0</v>
      </c>
    </row>
    <row r="21" spans="2:19" s="60" customFormat="1" ht="16.149999999999999" customHeight="1" x14ac:dyDescent="0.15">
      <c r="B21" s="76"/>
      <c r="C21" s="77"/>
      <c r="D21" s="77"/>
      <c r="E21" s="77"/>
      <c r="F21" s="77"/>
      <c r="G21" s="84" t="s">
        <v>295</v>
      </c>
      <c r="H21" s="65">
        <f>IFERROR(H20/H7*100,0)</f>
        <v>0</v>
      </c>
      <c r="I21" s="65">
        <f>IFERROR(I20/I7*100,0)</f>
        <v>0</v>
      </c>
      <c r="J21" s="65"/>
      <c r="K21" s="94">
        <f>IFERROR(K20/K7*100,0)</f>
        <v>0</v>
      </c>
      <c r="L21" s="66">
        <f>IFERROR(L20/L7*100,0)</f>
        <v>0</v>
      </c>
      <c r="M21" s="65">
        <f>IFERROR(M20/M7*100,0)</f>
        <v>0</v>
      </c>
      <c r="N21" s="65">
        <f>IFERROR(N20/N7*100,0)</f>
        <v>0</v>
      </c>
      <c r="O21" s="65"/>
      <c r="P21" s="94">
        <f>IFERROR(P20/P7*100,0)</f>
        <v>0</v>
      </c>
      <c r="Q21" s="65">
        <f>IFERROR(Q20/Q7*100,0)</f>
        <v>0</v>
      </c>
      <c r="R21" s="94">
        <f>IFERROR(R20/R7*100,0)</f>
        <v>0</v>
      </c>
      <c r="S21" s="66">
        <f>IFERROR(S20/S7*100,0)</f>
        <v>0</v>
      </c>
    </row>
    <row r="22" spans="2:19" s="60" customFormat="1" ht="16.149999999999999" customHeight="1" x14ac:dyDescent="0.15">
      <c r="B22" s="74" t="s">
        <v>365</v>
      </c>
      <c r="C22" s="75"/>
      <c r="D22" s="75"/>
      <c r="E22" s="75"/>
      <c r="F22" s="75"/>
      <c r="G22" s="83"/>
      <c r="H22" s="95"/>
      <c r="I22" s="79"/>
      <c r="J22" s="79"/>
      <c r="K22" s="95"/>
      <c r="L22" s="80"/>
      <c r="M22" s="79"/>
      <c r="N22" s="79"/>
      <c r="O22" s="79"/>
      <c r="P22" s="95"/>
      <c r="Q22" s="80"/>
      <c r="R22" s="118"/>
      <c r="S22" s="119"/>
    </row>
    <row r="23" spans="2:19" ht="16.5" customHeight="1" x14ac:dyDescent="0.15">
      <c r="B23" s="152" t="s">
        <v>366</v>
      </c>
      <c r="C23" s="153"/>
      <c r="D23" s="153"/>
      <c r="E23" s="153"/>
      <c r="F23" s="153"/>
      <c r="G23" s="85" t="s">
        <v>281</v>
      </c>
      <c r="H23" s="68">
        <f>SUMIF($G7:$G22,"=売上",H7:H22)</f>
        <v>0</v>
      </c>
      <c r="I23" s="68">
        <f>SUMIF($G7:$G22,"=売上",I7:I22)</f>
        <v>0</v>
      </c>
      <c r="J23" s="68"/>
      <c r="K23" s="93">
        <f>SUMIF(H$6:J$6,K$6,H23:J23)</f>
        <v>0</v>
      </c>
      <c r="L23" s="62">
        <f>SUMIF(H$6:J$6,L$6,H23:J23)</f>
        <v>0</v>
      </c>
      <c r="M23" s="68">
        <f>SUMIF($G7:$G22,"=売上",M7:M22)</f>
        <v>0</v>
      </c>
      <c r="N23" s="68">
        <f>SUMIF($G7:$G22,"=売上",N7:N22)</f>
        <v>0</v>
      </c>
      <c r="O23" s="68"/>
      <c r="P23" s="93">
        <f>SUMIF(M$6:O$6,P$6,M23:O23)</f>
        <v>0</v>
      </c>
      <c r="Q23" s="68">
        <f>SUMIF(M$6:O$6,Q$6,M23:O23)</f>
        <v>0</v>
      </c>
      <c r="R23" s="118">
        <f>K23+P23</f>
        <v>0</v>
      </c>
      <c r="S23" s="119">
        <f>L23+Q23</f>
        <v>0</v>
      </c>
    </row>
    <row r="24" spans="2:19" ht="16.5" customHeight="1" x14ac:dyDescent="0.15">
      <c r="B24" s="61"/>
      <c r="C24" s="67"/>
      <c r="D24" s="67"/>
      <c r="E24" s="67"/>
      <c r="F24" s="67"/>
      <c r="G24" s="86" t="s">
        <v>282</v>
      </c>
      <c r="H24" s="68">
        <f>SUM(H25:H32)</f>
        <v>0</v>
      </c>
      <c r="I24" s="68">
        <f>SUM(I25:I32)</f>
        <v>0</v>
      </c>
      <c r="J24" s="68"/>
      <c r="K24" s="93">
        <f>SUM(K25:K32)</f>
        <v>0</v>
      </c>
      <c r="L24" s="62">
        <f>SUM(L25:L32)</f>
        <v>0</v>
      </c>
      <c r="M24" s="68">
        <f>SUM(M25:M32)</f>
        <v>0</v>
      </c>
      <c r="N24" s="68">
        <f>SUM(N25:N32)</f>
        <v>0</v>
      </c>
      <c r="O24" s="68"/>
      <c r="P24" s="93">
        <f>SUM(P25:P32)</f>
        <v>0</v>
      </c>
      <c r="Q24" s="68">
        <f>SUM(Q25:Q32)</f>
        <v>0</v>
      </c>
      <c r="R24" s="93">
        <f t="shared" ref="R24:S33" si="5">K24+P24</f>
        <v>0</v>
      </c>
      <c r="S24" s="62">
        <f t="shared" si="5"/>
        <v>0</v>
      </c>
    </row>
    <row r="25" spans="2:19" ht="16.5" customHeight="1" outlineLevel="1" x14ac:dyDescent="0.15">
      <c r="B25" s="61"/>
      <c r="C25" s="67"/>
      <c r="D25" s="67"/>
      <c r="E25" s="67"/>
      <c r="F25" s="67"/>
      <c r="G25" s="86" t="s">
        <v>357</v>
      </c>
      <c r="H25" s="68">
        <f>SUMIF($G7:$G22,"=　　労務費",H7:H22)</f>
        <v>0</v>
      </c>
      <c r="I25" s="68">
        <f>SUMIF($G7:$G22,"=　　労務費",I7:I22)</f>
        <v>0</v>
      </c>
      <c r="J25" s="68"/>
      <c r="K25" s="93">
        <f t="shared" ref="K25:K32" si="6">SUMIF(H$6:J$6,K$6,H25:J25)</f>
        <v>0</v>
      </c>
      <c r="L25" s="62">
        <f t="shared" ref="L25:L32" si="7">SUMIF(H$6:J$6,L$6,H25:J25)</f>
        <v>0</v>
      </c>
      <c r="M25" s="68">
        <f>SUMIF($G7:$G22,"=　　労務費",M7:M22)</f>
        <v>0</v>
      </c>
      <c r="N25" s="68">
        <f>SUMIF($G7:$G22,"=　　労務費",N7:N22)</f>
        <v>0</v>
      </c>
      <c r="O25" s="68"/>
      <c r="P25" s="93">
        <f t="shared" ref="P25:P32" si="8">SUMIF(M$6:O$6,P$6,M25:O25)</f>
        <v>0</v>
      </c>
      <c r="Q25" s="68">
        <f t="shared" ref="Q25:Q32" si="9">SUMIF(M$6:O$6,Q$6,M25:O25)</f>
        <v>0</v>
      </c>
      <c r="R25" s="93">
        <f t="shared" si="5"/>
        <v>0</v>
      </c>
      <c r="S25" s="62">
        <f t="shared" si="5"/>
        <v>0</v>
      </c>
    </row>
    <row r="26" spans="2:19" ht="16.5" customHeight="1" outlineLevel="1" x14ac:dyDescent="0.15">
      <c r="B26" s="61"/>
      <c r="C26" s="67"/>
      <c r="D26" s="67"/>
      <c r="E26" s="67"/>
      <c r="F26" s="67"/>
      <c r="G26" s="86" t="s">
        <v>358</v>
      </c>
      <c r="H26" s="68">
        <f>SUMIF($G7:$G22,"=　　一括委託費",H7:H22)</f>
        <v>0</v>
      </c>
      <c r="I26" s="68">
        <f>SUMIF($G7:$G22,"=　　一括委託費",I7:I22)</f>
        <v>0</v>
      </c>
      <c r="J26" s="68"/>
      <c r="K26" s="93">
        <f t="shared" si="6"/>
        <v>0</v>
      </c>
      <c r="L26" s="62">
        <f t="shared" si="7"/>
        <v>0</v>
      </c>
      <c r="M26" s="68">
        <f>SUMIF($G7:$G22,"=　　一括委託費",M7:M22)</f>
        <v>0</v>
      </c>
      <c r="N26" s="68">
        <f>SUMIF($G7:$G22,"=　　一括委託費",N7:N22)</f>
        <v>0</v>
      </c>
      <c r="O26" s="68"/>
      <c r="P26" s="93">
        <f t="shared" si="8"/>
        <v>0</v>
      </c>
      <c r="Q26" s="68">
        <f t="shared" si="9"/>
        <v>0</v>
      </c>
      <c r="R26" s="93">
        <f t="shared" si="5"/>
        <v>0</v>
      </c>
      <c r="S26" s="62">
        <f t="shared" si="5"/>
        <v>0</v>
      </c>
    </row>
    <row r="27" spans="2:19" ht="16.5" customHeight="1" outlineLevel="1" x14ac:dyDescent="0.15">
      <c r="B27" s="61"/>
      <c r="C27" s="67"/>
      <c r="D27" s="67"/>
      <c r="E27" s="67"/>
      <c r="F27" s="67"/>
      <c r="G27" s="86" t="s">
        <v>359</v>
      </c>
      <c r="H27" s="68">
        <f>SUMIF($G7:$G22,"=　　社内委託費",H7:H22)</f>
        <v>0</v>
      </c>
      <c r="I27" s="68">
        <f>SUMIF($G7:$G22,"=　　社内委託費",I7:I22)</f>
        <v>0</v>
      </c>
      <c r="J27" s="68"/>
      <c r="K27" s="93">
        <f t="shared" si="6"/>
        <v>0</v>
      </c>
      <c r="L27" s="62">
        <f t="shared" si="7"/>
        <v>0</v>
      </c>
      <c r="M27" s="68">
        <f>SUMIF($G7:$G22,"=　　社内委託費",M7:M22)</f>
        <v>0</v>
      </c>
      <c r="N27" s="68">
        <f>SUMIF($G7:$G22,"=　　社内委託費",N7:N22)</f>
        <v>0</v>
      </c>
      <c r="O27" s="68"/>
      <c r="P27" s="93">
        <f t="shared" si="8"/>
        <v>0</v>
      </c>
      <c r="Q27" s="68">
        <f t="shared" si="9"/>
        <v>0</v>
      </c>
      <c r="R27" s="93">
        <f t="shared" si="5"/>
        <v>0</v>
      </c>
      <c r="S27" s="62">
        <f t="shared" si="5"/>
        <v>0</v>
      </c>
    </row>
    <row r="28" spans="2:19" ht="16.5" customHeight="1" outlineLevel="1" x14ac:dyDescent="0.15">
      <c r="B28" s="61"/>
      <c r="C28" s="67"/>
      <c r="D28" s="67"/>
      <c r="E28" s="67"/>
      <c r="F28" s="67"/>
      <c r="G28" s="86" t="s">
        <v>360</v>
      </c>
      <c r="H28" s="68">
        <f>SUMIF($G7:$G22,"=　　工数委託費",H7:H22)</f>
        <v>0</v>
      </c>
      <c r="I28" s="68">
        <f>SUMIF($G7:$G22,"=　　工数委託費",I7:I22)</f>
        <v>0</v>
      </c>
      <c r="J28" s="68"/>
      <c r="K28" s="93">
        <f t="shared" si="6"/>
        <v>0</v>
      </c>
      <c r="L28" s="62">
        <f t="shared" si="7"/>
        <v>0</v>
      </c>
      <c r="M28" s="68">
        <f>SUMIF($G7:$G22,"=　　工数委託費",M7:M22)</f>
        <v>0</v>
      </c>
      <c r="N28" s="68">
        <f>SUMIF($G7:$G22,"=　　工数委託費",N7:N22)</f>
        <v>0</v>
      </c>
      <c r="O28" s="68"/>
      <c r="P28" s="93">
        <f t="shared" si="8"/>
        <v>0</v>
      </c>
      <c r="Q28" s="68">
        <f t="shared" si="9"/>
        <v>0</v>
      </c>
      <c r="R28" s="93">
        <f t="shared" si="5"/>
        <v>0</v>
      </c>
      <c r="S28" s="62">
        <f t="shared" si="5"/>
        <v>0</v>
      </c>
    </row>
    <row r="29" spans="2:19" ht="16.5" customHeight="1" outlineLevel="1" x14ac:dyDescent="0.15">
      <c r="B29" s="61"/>
      <c r="C29" s="67"/>
      <c r="D29" s="67"/>
      <c r="E29" s="67"/>
      <c r="F29" s="67"/>
      <c r="G29" s="86" t="s">
        <v>361</v>
      </c>
      <c r="H29" s="68">
        <f>SUMIF($G7:$G22,"=　　固定経費",H7:H22)</f>
        <v>0</v>
      </c>
      <c r="I29" s="68">
        <f>SUMIF($G7:$G22,"=　　固定経費",I7:I22)</f>
        <v>0</v>
      </c>
      <c r="J29" s="68"/>
      <c r="K29" s="93">
        <f t="shared" si="6"/>
        <v>0</v>
      </c>
      <c r="L29" s="62">
        <f t="shared" si="7"/>
        <v>0</v>
      </c>
      <c r="M29" s="68">
        <f>SUMIF($G7:$G22,"=　　固定経費",M7:M22)</f>
        <v>0</v>
      </c>
      <c r="N29" s="68">
        <f>SUMIF($G7:$G22,"=　　固定経費",N7:N22)</f>
        <v>0</v>
      </c>
      <c r="O29" s="68"/>
      <c r="P29" s="93">
        <f t="shared" si="8"/>
        <v>0</v>
      </c>
      <c r="Q29" s="68">
        <f t="shared" si="9"/>
        <v>0</v>
      </c>
      <c r="R29" s="93">
        <f t="shared" si="5"/>
        <v>0</v>
      </c>
      <c r="S29" s="62">
        <f t="shared" si="5"/>
        <v>0</v>
      </c>
    </row>
    <row r="30" spans="2:19" ht="16.5" customHeight="1" outlineLevel="1" x14ac:dyDescent="0.15">
      <c r="B30" s="61"/>
      <c r="C30" s="67"/>
      <c r="D30" s="67"/>
      <c r="E30" s="67"/>
      <c r="F30" s="67"/>
      <c r="G30" s="86" t="s">
        <v>362</v>
      </c>
      <c r="H30" s="68">
        <f>SUMIF($G7:$G22,"=　　変動経費",H7:H22)</f>
        <v>0</v>
      </c>
      <c r="I30" s="68">
        <f>SUMIF($G7:$G22,"=　　変動経費",I7:I22)</f>
        <v>0</v>
      </c>
      <c r="J30" s="68"/>
      <c r="K30" s="93">
        <f t="shared" si="6"/>
        <v>0</v>
      </c>
      <c r="L30" s="62">
        <f t="shared" si="7"/>
        <v>0</v>
      </c>
      <c r="M30" s="68">
        <f>SUMIF($G7:$G22,"=　　変動経費",M7:M22)</f>
        <v>0</v>
      </c>
      <c r="N30" s="68">
        <f>SUMIF($G7:$G22,"=　　変動経費",N7:N22)</f>
        <v>0</v>
      </c>
      <c r="O30" s="68"/>
      <c r="P30" s="93">
        <f t="shared" si="8"/>
        <v>0</v>
      </c>
      <c r="Q30" s="68">
        <f t="shared" si="9"/>
        <v>0</v>
      </c>
      <c r="R30" s="93">
        <f t="shared" si="5"/>
        <v>0</v>
      </c>
      <c r="S30" s="62">
        <f t="shared" si="5"/>
        <v>0</v>
      </c>
    </row>
    <row r="31" spans="2:19" ht="16.5" customHeight="1" outlineLevel="1" x14ac:dyDescent="0.15">
      <c r="B31" s="61"/>
      <c r="C31" s="67"/>
      <c r="D31" s="67"/>
      <c r="E31" s="67"/>
      <c r="F31" s="67"/>
      <c r="G31" s="86" t="s">
        <v>363</v>
      </c>
      <c r="H31" s="68">
        <f>SUMIF($G7:$G22,"=　　材料費",H7:H22)</f>
        <v>0</v>
      </c>
      <c r="I31" s="68">
        <f>SUMIF($G7:$G22,"=　　材料費",I7:I22)</f>
        <v>0</v>
      </c>
      <c r="J31" s="68"/>
      <c r="K31" s="93">
        <f t="shared" si="6"/>
        <v>0</v>
      </c>
      <c r="L31" s="62">
        <f t="shared" si="7"/>
        <v>0</v>
      </c>
      <c r="M31" s="68">
        <f>SUMIF($G7:$G22,"=　　材料費",M7:M22)</f>
        <v>0</v>
      </c>
      <c r="N31" s="68">
        <f>SUMIF($G7:$G22,"=　　材料費",N7:N22)</f>
        <v>0</v>
      </c>
      <c r="O31" s="68"/>
      <c r="P31" s="93">
        <f t="shared" si="8"/>
        <v>0</v>
      </c>
      <c r="Q31" s="68">
        <f t="shared" si="9"/>
        <v>0</v>
      </c>
      <c r="R31" s="93">
        <f t="shared" si="5"/>
        <v>0</v>
      </c>
      <c r="S31" s="62">
        <f t="shared" si="5"/>
        <v>0</v>
      </c>
    </row>
    <row r="32" spans="2:19" ht="16.5" customHeight="1" outlineLevel="1" x14ac:dyDescent="0.15">
      <c r="B32" s="61"/>
      <c r="C32" s="67"/>
      <c r="D32" s="67"/>
      <c r="E32" s="67"/>
      <c r="F32" s="67"/>
      <c r="G32" s="86" t="s">
        <v>364</v>
      </c>
      <c r="H32" s="68">
        <f>SUMIF($G7:$G22,"=　　共通費",H7:H22)</f>
        <v>0</v>
      </c>
      <c r="I32" s="68">
        <f>SUMIF($G7:$G22,"=　　共通費",I7:I22)</f>
        <v>0</v>
      </c>
      <c r="J32" s="68"/>
      <c r="K32" s="93">
        <f t="shared" si="6"/>
        <v>0</v>
      </c>
      <c r="L32" s="62">
        <f t="shared" si="7"/>
        <v>0</v>
      </c>
      <c r="M32" s="68">
        <f>SUMIF($G7:$G22,"=　　共通費",M7:M22)</f>
        <v>0</v>
      </c>
      <c r="N32" s="68">
        <f>SUMIF($G7:$G22,"=　　共通費",N7:N22)</f>
        <v>0</v>
      </c>
      <c r="O32" s="68"/>
      <c r="P32" s="93">
        <f t="shared" si="8"/>
        <v>0</v>
      </c>
      <c r="Q32" s="68">
        <f t="shared" si="9"/>
        <v>0</v>
      </c>
      <c r="R32" s="93">
        <f t="shared" si="5"/>
        <v>0</v>
      </c>
      <c r="S32" s="62">
        <f t="shared" si="5"/>
        <v>0</v>
      </c>
    </row>
    <row r="33" spans="2:19" ht="16.5" customHeight="1" x14ac:dyDescent="0.15">
      <c r="B33" s="61"/>
      <c r="C33" s="67"/>
      <c r="D33" s="67"/>
      <c r="E33" s="67"/>
      <c r="F33" s="67"/>
      <c r="G33" s="86" t="s">
        <v>291</v>
      </c>
      <c r="H33" s="68">
        <f>H23-H24</f>
        <v>0</v>
      </c>
      <c r="I33" s="68">
        <f>I23-I24</f>
        <v>0</v>
      </c>
      <c r="J33" s="68"/>
      <c r="K33" s="93">
        <f>K23-K24</f>
        <v>0</v>
      </c>
      <c r="L33" s="62">
        <f>L23-L24</f>
        <v>0</v>
      </c>
      <c r="M33" s="68">
        <f>M23-M24</f>
        <v>0</v>
      </c>
      <c r="N33" s="68">
        <f>N23-N24</f>
        <v>0</v>
      </c>
      <c r="O33" s="68"/>
      <c r="P33" s="93">
        <f>P23-P24</f>
        <v>0</v>
      </c>
      <c r="Q33" s="68">
        <f>Q23-Q24</f>
        <v>0</v>
      </c>
      <c r="R33" s="93">
        <f t="shared" si="5"/>
        <v>0</v>
      </c>
      <c r="S33" s="62">
        <f t="shared" si="5"/>
        <v>0</v>
      </c>
    </row>
    <row r="34" spans="2:19" ht="16.5" customHeight="1" x14ac:dyDescent="0.15">
      <c r="B34" s="61"/>
      <c r="C34" s="67"/>
      <c r="D34" s="67"/>
      <c r="E34" s="67"/>
      <c r="F34" s="67"/>
      <c r="G34" s="86" t="s">
        <v>292</v>
      </c>
      <c r="H34" s="68">
        <f>IFERROR(H24/H23*100,0)</f>
        <v>0</v>
      </c>
      <c r="I34" s="68">
        <f>IFERROR(I24/I23*100,0)</f>
        <v>0</v>
      </c>
      <c r="J34" s="68"/>
      <c r="K34" s="93">
        <f>IFERROR(K24/K23*100,0)</f>
        <v>0</v>
      </c>
      <c r="L34" s="62">
        <f>IFERROR(L24/L23*100,0)</f>
        <v>0</v>
      </c>
      <c r="M34" s="68">
        <f>IFERROR(M24/M23*100,0)</f>
        <v>0</v>
      </c>
      <c r="N34" s="68">
        <f>IFERROR(N24/N23*100,0)</f>
        <v>0</v>
      </c>
      <c r="O34" s="68"/>
      <c r="P34" s="93">
        <f>IFERROR(P24/P23*100,0)</f>
        <v>0</v>
      </c>
      <c r="Q34" s="68">
        <f>IFERROR(Q24/Q23*100,0)</f>
        <v>0</v>
      </c>
      <c r="R34" s="93">
        <f>IFERROR(R24/R23*100,0)</f>
        <v>0</v>
      </c>
      <c r="S34" s="62">
        <f>IFERROR(S24/S23*100,0)</f>
        <v>0</v>
      </c>
    </row>
    <row r="35" spans="2:19" ht="16.5" customHeight="1" x14ac:dyDescent="0.15">
      <c r="B35" s="61"/>
      <c r="C35" s="67"/>
      <c r="D35" s="67"/>
      <c r="E35" s="67"/>
      <c r="F35" s="67"/>
      <c r="G35" s="86" t="s">
        <v>293</v>
      </c>
      <c r="H35" s="68">
        <f>SUMIF($G7:$G22,"=販管費",H7:H22)</f>
        <v>0</v>
      </c>
      <c r="I35" s="68">
        <f>SUMIF($G7:$G22,"=販管費",I7:I22)</f>
        <v>0</v>
      </c>
      <c r="J35" s="68"/>
      <c r="K35" s="93">
        <f>SUMIF(H$6:J$6,K$6,H35:J35)</f>
        <v>0</v>
      </c>
      <c r="L35" s="62">
        <f>SUMIF(H$6:J$6,L$6,H35:J35)</f>
        <v>0</v>
      </c>
      <c r="M35" s="68">
        <f>SUMIF($G7:$G22,"=販管費",M7:M22)</f>
        <v>0</v>
      </c>
      <c r="N35" s="68">
        <f>SUMIF($G7:$G22,"=販管費",N7:N22)</f>
        <v>0</v>
      </c>
      <c r="O35" s="68"/>
      <c r="P35" s="93">
        <f>SUMIF(M$6:O$6,P$6,M35:O35)</f>
        <v>0</v>
      </c>
      <c r="Q35" s="68">
        <f>SUMIF(M$6:O$6,Q$6,M35:O35)</f>
        <v>0</v>
      </c>
      <c r="R35" s="93">
        <f>K35+P35</f>
        <v>0</v>
      </c>
      <c r="S35" s="62">
        <f t="shared" ref="S35:S36" si="10">L35+Q35</f>
        <v>0</v>
      </c>
    </row>
    <row r="36" spans="2:19" ht="16.5" customHeight="1" x14ac:dyDescent="0.15">
      <c r="B36" s="61"/>
      <c r="C36" s="67"/>
      <c r="D36" s="67"/>
      <c r="E36" s="67"/>
      <c r="F36" s="67"/>
      <c r="G36" s="86" t="s">
        <v>294</v>
      </c>
      <c r="H36" s="68">
        <f>H33-H35</f>
        <v>0</v>
      </c>
      <c r="I36" s="68">
        <f>I33-I35</f>
        <v>0</v>
      </c>
      <c r="J36" s="68"/>
      <c r="K36" s="93">
        <f>K33-K35</f>
        <v>0</v>
      </c>
      <c r="L36" s="62">
        <f>L33-L35</f>
        <v>0</v>
      </c>
      <c r="M36" s="68">
        <f>M33-M35</f>
        <v>0</v>
      </c>
      <c r="N36" s="68">
        <f>N33-N35</f>
        <v>0</v>
      </c>
      <c r="O36" s="68"/>
      <c r="P36" s="93">
        <f>P33-P35</f>
        <v>0</v>
      </c>
      <c r="Q36" s="68">
        <f>Q33-Q35</f>
        <v>0</v>
      </c>
      <c r="R36" s="93">
        <f>K36+P36</f>
        <v>0</v>
      </c>
      <c r="S36" s="62">
        <f t="shared" si="10"/>
        <v>0</v>
      </c>
    </row>
    <row r="37" spans="2:19" ht="16.5" customHeight="1" x14ac:dyDescent="0.15">
      <c r="B37" s="63"/>
      <c r="C37" s="64"/>
      <c r="D37" s="64"/>
      <c r="E37" s="64"/>
      <c r="F37" s="64"/>
      <c r="G37" s="87" t="s">
        <v>295</v>
      </c>
      <c r="H37" s="65">
        <f>IFERROR(H36/H23*100,0)</f>
        <v>0</v>
      </c>
      <c r="I37" s="65">
        <f>IFERROR(I36/I23*100,0)</f>
        <v>0</v>
      </c>
      <c r="J37" s="65"/>
      <c r="K37" s="94">
        <f>IFERROR(K36/K23*100,0)</f>
        <v>0</v>
      </c>
      <c r="L37" s="66">
        <f>IFERROR(L36/L23*100,0)</f>
        <v>0</v>
      </c>
      <c r="M37" s="65">
        <f>IFERROR(M36/M23*100,0)</f>
        <v>0</v>
      </c>
      <c r="N37" s="65">
        <f>IFERROR(N36/N23*100,0)</f>
        <v>0</v>
      </c>
      <c r="O37" s="65"/>
      <c r="P37" s="94">
        <f>IFERROR(P36/P23*100,0)</f>
        <v>0</v>
      </c>
      <c r="Q37" s="65">
        <f>IFERROR(Q36/Q23*100,0)</f>
        <v>0</v>
      </c>
      <c r="R37" s="94">
        <f>IFERROR(R36/R23*100,0)</f>
        <v>0</v>
      </c>
      <c r="S37" s="66">
        <f>IFERROR(S36/S23*100,0)</f>
        <v>0</v>
      </c>
    </row>
  </sheetData>
  <mergeCells count="1">
    <mergeCell ref="B23:F23"/>
  </mergeCells>
  <phoneticPr fontId="3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DAA09-345B-46AB-82AF-87378A4A979E}">
  <dimension ref="A1:S37"/>
  <sheetViews>
    <sheetView showGridLines="0" zoomScaleNormal="100" workbookViewId="0">
      <selection activeCell="J67" sqref="J67"/>
    </sheetView>
  </sheetViews>
  <sheetFormatPr defaultColWidth="9.125" defaultRowHeight="16.5" customHeight="1" outlineLevelRow="1" outlineLevelCol="2" x14ac:dyDescent="0.15"/>
  <cols>
    <col min="1" max="1" width="1.375" style="52" customWidth="1"/>
    <col min="2" max="2" width="17.5" style="52" customWidth="1"/>
    <col min="3" max="3" width="21.875" style="52" customWidth="1"/>
    <col min="4" max="4" width="8.5" style="52" bestFit="1" customWidth="1"/>
    <col min="5" max="5" width="15" style="52" customWidth="1"/>
    <col min="6" max="6" width="21.875" style="52" customWidth="1"/>
    <col min="7" max="7" width="15" style="52" customWidth="1"/>
    <col min="8" max="10" width="13.75" style="52" customWidth="1" outlineLevel="1"/>
    <col min="11" max="12" width="13.75" style="52" customWidth="1"/>
    <col min="13" max="15" width="13.75" style="52" hidden="1" customWidth="1" outlineLevel="2"/>
    <col min="16" max="16" width="13.75" style="52" customWidth="1" collapsed="1"/>
    <col min="17" max="19" width="13.75" style="52" customWidth="1"/>
    <col min="20" max="16384" width="9.125" style="52"/>
  </cols>
  <sheetData>
    <row r="1" spans="1:19" s="57" customFormat="1" ht="32.25" x14ac:dyDescent="0.3">
      <c r="A1" s="56" t="s">
        <v>248</v>
      </c>
    </row>
    <row r="2" spans="1:19" s="57" customFormat="1" ht="13.5" x14ac:dyDescent="0.15"/>
    <row r="3" spans="1:19" s="57" customFormat="1" ht="13.5" x14ac:dyDescent="0.15">
      <c r="B3" s="78" t="s">
        <v>371</v>
      </c>
      <c r="C3" s="58"/>
    </row>
    <row r="4" spans="1:19" s="57" customFormat="1" ht="13.5" x14ac:dyDescent="0.15">
      <c r="B4" s="78" t="s">
        <v>236</v>
      </c>
      <c r="C4" s="58"/>
    </row>
    <row r="5" spans="1:19" s="57" customFormat="1" ht="13.5" x14ac:dyDescent="0.15">
      <c r="B5" s="69"/>
      <c r="C5" s="70"/>
      <c r="D5" s="70"/>
      <c r="E5" s="70"/>
      <c r="F5" s="70"/>
      <c r="G5" s="81"/>
      <c r="H5" s="71" t="s">
        <v>369</v>
      </c>
      <c r="I5" s="71"/>
      <c r="J5" s="71" t="s">
        <v>365</v>
      </c>
      <c r="K5" s="91" t="s">
        <v>368</v>
      </c>
      <c r="L5" s="59"/>
      <c r="M5" s="71" t="s">
        <v>367</v>
      </c>
      <c r="N5" s="71"/>
      <c r="O5" s="71" t="s">
        <v>365</v>
      </c>
      <c r="P5" s="91" t="s">
        <v>394</v>
      </c>
      <c r="Q5" s="59"/>
      <c r="R5" s="91" t="s">
        <v>366</v>
      </c>
      <c r="S5" s="59"/>
    </row>
    <row r="6" spans="1:19" s="57" customFormat="1" ht="13.5" x14ac:dyDescent="0.15">
      <c r="B6" s="72" t="s">
        <v>262</v>
      </c>
      <c r="C6" s="73" t="s">
        <v>237</v>
      </c>
      <c r="D6" s="73" t="s">
        <v>239</v>
      </c>
      <c r="E6" s="73" t="s">
        <v>261</v>
      </c>
      <c r="F6" s="73" t="s">
        <v>238</v>
      </c>
      <c r="G6" s="82" t="s">
        <v>249</v>
      </c>
      <c r="H6" s="88" t="s">
        <v>305</v>
      </c>
      <c r="I6" s="89" t="s">
        <v>306</v>
      </c>
      <c r="J6" s="89"/>
      <c r="K6" s="92" t="s">
        <v>373</v>
      </c>
      <c r="L6" s="90" t="s">
        <v>250</v>
      </c>
      <c r="M6" s="88" t="s">
        <v>305</v>
      </c>
      <c r="N6" s="89" t="s">
        <v>306</v>
      </c>
      <c r="O6" s="89"/>
      <c r="P6" s="92" t="s">
        <v>373</v>
      </c>
      <c r="Q6" s="90" t="s">
        <v>250</v>
      </c>
      <c r="R6" s="116" t="s">
        <v>373</v>
      </c>
      <c r="S6" s="117" t="s">
        <v>250</v>
      </c>
    </row>
    <row r="7" spans="1:19" s="60" customFormat="1" ht="16.149999999999999" customHeight="1" x14ac:dyDescent="0.15">
      <c r="B7" s="74"/>
      <c r="C7" s="75"/>
      <c r="D7" s="75"/>
      <c r="E7" s="75"/>
      <c r="F7" s="75"/>
      <c r="G7" s="83" t="s">
        <v>281</v>
      </c>
      <c r="H7" s="68">
        <v>0</v>
      </c>
      <c r="I7" s="68">
        <v>0</v>
      </c>
      <c r="J7" s="68"/>
      <c r="K7" s="93">
        <f>SUMIF(H$6:J$6,K$6,H7:J7)</f>
        <v>0</v>
      </c>
      <c r="L7" s="62">
        <f>SUMIF(H$6:J$6,L$6,H7:J7)</f>
        <v>0</v>
      </c>
      <c r="M7" s="68">
        <v>0</v>
      </c>
      <c r="N7" s="68">
        <v>0</v>
      </c>
      <c r="O7" s="68"/>
      <c r="P7" s="93">
        <f>SUMIF(M$6:O$6,P$6,M7:O7)</f>
        <v>0</v>
      </c>
      <c r="Q7" s="68">
        <f>SUMIF(M$6:O$6,Q$6,M7:O7)</f>
        <v>0</v>
      </c>
      <c r="R7" s="118">
        <f>K7+P7</f>
        <v>0</v>
      </c>
      <c r="S7" s="119">
        <f>L7+Q7</f>
        <v>0</v>
      </c>
    </row>
    <row r="8" spans="1:19" s="60" customFormat="1" ht="16.149999999999999" customHeight="1" x14ac:dyDescent="0.15">
      <c r="B8" s="74"/>
      <c r="C8" s="75"/>
      <c r="D8" s="75"/>
      <c r="E8" s="75"/>
      <c r="F8" s="75"/>
      <c r="G8" s="83" t="s">
        <v>282</v>
      </c>
      <c r="H8" s="68">
        <f>SUM(H9:H16)</f>
        <v>0</v>
      </c>
      <c r="I8" s="68">
        <f>SUM(I9:I16)</f>
        <v>0</v>
      </c>
      <c r="J8" s="68"/>
      <c r="K8" s="93">
        <f>SUM(K9:K16)</f>
        <v>0</v>
      </c>
      <c r="L8" s="62">
        <f>SUM(L9:L16)</f>
        <v>0</v>
      </c>
      <c r="M8" s="68">
        <f>SUM(M9:M16)</f>
        <v>0</v>
      </c>
      <c r="N8" s="68">
        <f>SUM(N9:N16)</f>
        <v>0</v>
      </c>
      <c r="O8" s="68"/>
      <c r="P8" s="93">
        <f>SUM(P9:P16)</f>
        <v>0</v>
      </c>
      <c r="Q8" s="68">
        <f>SUM(Q9:Q16)</f>
        <v>0</v>
      </c>
      <c r="R8" s="93">
        <f t="shared" ref="R8:R17" si="0">K8+P8</f>
        <v>0</v>
      </c>
      <c r="S8" s="62">
        <f t="shared" ref="S8:S20" si="1">L8+Q8</f>
        <v>0</v>
      </c>
    </row>
    <row r="9" spans="1:19" s="60" customFormat="1" ht="16.149999999999999" customHeight="1" outlineLevel="1" x14ac:dyDescent="0.15">
      <c r="B9" s="74"/>
      <c r="C9" s="75"/>
      <c r="D9" s="75"/>
      <c r="E9" s="75"/>
      <c r="F9" s="75"/>
      <c r="G9" s="83" t="s">
        <v>283</v>
      </c>
      <c r="H9" s="68">
        <v>0</v>
      </c>
      <c r="I9" s="68">
        <v>0</v>
      </c>
      <c r="J9" s="68"/>
      <c r="K9" s="93">
        <f t="shared" ref="K9:K16" si="2">SUMIF(H$6:J$6,K$6,H9:J9)</f>
        <v>0</v>
      </c>
      <c r="L9" s="62">
        <f t="shared" ref="L9:L16" si="3">SUMIF(H$6:J$6,L$6,H9:J9)</f>
        <v>0</v>
      </c>
      <c r="M9" s="68">
        <v>0</v>
      </c>
      <c r="N9" s="68">
        <v>0</v>
      </c>
      <c r="O9" s="68"/>
      <c r="P9" s="93">
        <f t="shared" ref="P9:P16" si="4">SUMIF(M$6:O$6,P$6,M9:O9)</f>
        <v>0</v>
      </c>
      <c r="Q9" s="68">
        <f t="shared" ref="Q9:Q16" si="5">SUMIF(M$6:O$6,Q$6,M9:O9)</f>
        <v>0</v>
      </c>
      <c r="R9" s="93">
        <f t="shared" si="0"/>
        <v>0</v>
      </c>
      <c r="S9" s="62">
        <f t="shared" si="1"/>
        <v>0</v>
      </c>
    </row>
    <row r="10" spans="1:19" s="60" customFormat="1" ht="16.149999999999999" customHeight="1" outlineLevel="1" x14ac:dyDescent="0.15">
      <c r="B10" s="74"/>
      <c r="C10" s="75"/>
      <c r="D10" s="75"/>
      <c r="E10" s="75"/>
      <c r="F10" s="75"/>
      <c r="G10" s="83" t="s">
        <v>284</v>
      </c>
      <c r="H10" s="68">
        <v>0</v>
      </c>
      <c r="I10" s="68">
        <v>0</v>
      </c>
      <c r="J10" s="68"/>
      <c r="K10" s="93">
        <f t="shared" si="2"/>
        <v>0</v>
      </c>
      <c r="L10" s="62">
        <f t="shared" si="3"/>
        <v>0</v>
      </c>
      <c r="M10" s="68">
        <v>0</v>
      </c>
      <c r="N10" s="68">
        <v>0</v>
      </c>
      <c r="O10" s="68"/>
      <c r="P10" s="93">
        <f t="shared" si="4"/>
        <v>0</v>
      </c>
      <c r="Q10" s="68">
        <f t="shared" si="5"/>
        <v>0</v>
      </c>
      <c r="R10" s="93">
        <f t="shared" si="0"/>
        <v>0</v>
      </c>
      <c r="S10" s="62">
        <f t="shared" si="1"/>
        <v>0</v>
      </c>
    </row>
    <row r="11" spans="1:19" s="60" customFormat="1" ht="16.149999999999999" customHeight="1" outlineLevel="1" x14ac:dyDescent="0.15">
      <c r="B11" s="74"/>
      <c r="C11" s="75"/>
      <c r="D11" s="75"/>
      <c r="E11" s="75"/>
      <c r="F11" s="75"/>
      <c r="G11" s="83" t="s">
        <v>285</v>
      </c>
      <c r="H11" s="68">
        <v>0</v>
      </c>
      <c r="I11" s="68">
        <v>0</v>
      </c>
      <c r="J11" s="68"/>
      <c r="K11" s="93">
        <f t="shared" si="2"/>
        <v>0</v>
      </c>
      <c r="L11" s="62">
        <f t="shared" si="3"/>
        <v>0</v>
      </c>
      <c r="M11" s="68">
        <v>0</v>
      </c>
      <c r="N11" s="68">
        <v>0</v>
      </c>
      <c r="O11" s="68"/>
      <c r="P11" s="93">
        <f t="shared" si="4"/>
        <v>0</v>
      </c>
      <c r="Q11" s="68">
        <f t="shared" si="5"/>
        <v>0</v>
      </c>
      <c r="R11" s="93">
        <f t="shared" si="0"/>
        <v>0</v>
      </c>
      <c r="S11" s="62">
        <f t="shared" si="1"/>
        <v>0</v>
      </c>
    </row>
    <row r="12" spans="1:19" s="60" customFormat="1" ht="16.149999999999999" customHeight="1" outlineLevel="1" x14ac:dyDescent="0.15">
      <c r="B12" s="74"/>
      <c r="C12" s="75"/>
      <c r="D12" s="75"/>
      <c r="E12" s="75"/>
      <c r="F12" s="75"/>
      <c r="G12" s="83" t="s">
        <v>286</v>
      </c>
      <c r="H12" s="68">
        <v>0</v>
      </c>
      <c r="I12" s="68">
        <v>0</v>
      </c>
      <c r="J12" s="68"/>
      <c r="K12" s="93">
        <f t="shared" si="2"/>
        <v>0</v>
      </c>
      <c r="L12" s="62">
        <f t="shared" si="3"/>
        <v>0</v>
      </c>
      <c r="M12" s="68">
        <v>0</v>
      </c>
      <c r="N12" s="68">
        <v>0</v>
      </c>
      <c r="O12" s="68"/>
      <c r="P12" s="93">
        <f t="shared" si="4"/>
        <v>0</v>
      </c>
      <c r="Q12" s="68">
        <f t="shared" si="5"/>
        <v>0</v>
      </c>
      <c r="R12" s="93">
        <f t="shared" si="0"/>
        <v>0</v>
      </c>
      <c r="S12" s="62">
        <f t="shared" si="1"/>
        <v>0</v>
      </c>
    </row>
    <row r="13" spans="1:19" s="60" customFormat="1" ht="16.149999999999999" customHeight="1" outlineLevel="1" x14ac:dyDescent="0.15">
      <c r="B13" s="74"/>
      <c r="C13" s="75"/>
      <c r="D13" s="75"/>
      <c r="E13" s="75"/>
      <c r="F13" s="75"/>
      <c r="G13" s="83" t="s">
        <v>287</v>
      </c>
      <c r="H13" s="68">
        <v>0</v>
      </c>
      <c r="I13" s="68">
        <v>0</v>
      </c>
      <c r="J13" s="68"/>
      <c r="K13" s="93">
        <f t="shared" si="2"/>
        <v>0</v>
      </c>
      <c r="L13" s="62">
        <f t="shared" si="3"/>
        <v>0</v>
      </c>
      <c r="M13" s="68">
        <v>0</v>
      </c>
      <c r="N13" s="68">
        <v>0</v>
      </c>
      <c r="O13" s="68"/>
      <c r="P13" s="93">
        <f t="shared" si="4"/>
        <v>0</v>
      </c>
      <c r="Q13" s="68">
        <f t="shared" si="5"/>
        <v>0</v>
      </c>
      <c r="R13" s="93">
        <f t="shared" si="0"/>
        <v>0</v>
      </c>
      <c r="S13" s="62">
        <f t="shared" si="1"/>
        <v>0</v>
      </c>
    </row>
    <row r="14" spans="1:19" s="60" customFormat="1" ht="16.149999999999999" customHeight="1" outlineLevel="1" x14ac:dyDescent="0.15">
      <c r="B14" s="74"/>
      <c r="C14" s="75"/>
      <c r="D14" s="75"/>
      <c r="E14" s="75"/>
      <c r="F14" s="75"/>
      <c r="G14" s="83" t="s">
        <v>288</v>
      </c>
      <c r="H14" s="68">
        <v>0</v>
      </c>
      <c r="I14" s="68">
        <v>0</v>
      </c>
      <c r="J14" s="68"/>
      <c r="K14" s="93">
        <f t="shared" si="2"/>
        <v>0</v>
      </c>
      <c r="L14" s="62">
        <f t="shared" si="3"/>
        <v>0</v>
      </c>
      <c r="M14" s="68">
        <v>0</v>
      </c>
      <c r="N14" s="68">
        <v>0</v>
      </c>
      <c r="O14" s="68"/>
      <c r="P14" s="93">
        <f t="shared" si="4"/>
        <v>0</v>
      </c>
      <c r="Q14" s="68">
        <f t="shared" si="5"/>
        <v>0</v>
      </c>
      <c r="R14" s="93">
        <f t="shared" si="0"/>
        <v>0</v>
      </c>
      <c r="S14" s="62">
        <f t="shared" si="1"/>
        <v>0</v>
      </c>
    </row>
    <row r="15" spans="1:19" s="60" customFormat="1" ht="16.149999999999999" customHeight="1" outlineLevel="1" x14ac:dyDescent="0.15">
      <c r="B15" s="74"/>
      <c r="C15" s="75"/>
      <c r="D15" s="75"/>
      <c r="E15" s="75"/>
      <c r="F15" s="75"/>
      <c r="G15" s="83" t="s">
        <v>289</v>
      </c>
      <c r="H15" s="68">
        <v>0</v>
      </c>
      <c r="I15" s="68">
        <v>0</v>
      </c>
      <c r="J15" s="68"/>
      <c r="K15" s="93">
        <f t="shared" si="2"/>
        <v>0</v>
      </c>
      <c r="L15" s="62">
        <f t="shared" si="3"/>
        <v>0</v>
      </c>
      <c r="M15" s="68">
        <v>0</v>
      </c>
      <c r="N15" s="68">
        <v>0</v>
      </c>
      <c r="O15" s="68"/>
      <c r="P15" s="93">
        <f t="shared" si="4"/>
        <v>0</v>
      </c>
      <c r="Q15" s="68">
        <f t="shared" si="5"/>
        <v>0</v>
      </c>
      <c r="R15" s="93">
        <f t="shared" si="0"/>
        <v>0</v>
      </c>
      <c r="S15" s="62">
        <f t="shared" si="1"/>
        <v>0</v>
      </c>
    </row>
    <row r="16" spans="1:19" s="60" customFormat="1" ht="16.149999999999999" customHeight="1" outlineLevel="1" x14ac:dyDescent="0.15">
      <c r="B16" s="74"/>
      <c r="C16" s="75"/>
      <c r="D16" s="75"/>
      <c r="E16" s="75"/>
      <c r="F16" s="75"/>
      <c r="G16" s="83" t="s">
        <v>290</v>
      </c>
      <c r="H16" s="68">
        <v>0</v>
      </c>
      <c r="I16" s="68">
        <v>0</v>
      </c>
      <c r="J16" s="68"/>
      <c r="K16" s="93">
        <f t="shared" si="2"/>
        <v>0</v>
      </c>
      <c r="L16" s="62">
        <f t="shared" si="3"/>
        <v>0</v>
      </c>
      <c r="M16" s="68">
        <v>0</v>
      </c>
      <c r="N16" s="68">
        <v>0</v>
      </c>
      <c r="O16" s="68"/>
      <c r="P16" s="93">
        <f t="shared" si="4"/>
        <v>0</v>
      </c>
      <c r="Q16" s="68">
        <f t="shared" si="5"/>
        <v>0</v>
      </c>
      <c r="R16" s="93">
        <f t="shared" si="0"/>
        <v>0</v>
      </c>
      <c r="S16" s="62">
        <f t="shared" si="1"/>
        <v>0</v>
      </c>
    </row>
    <row r="17" spans="2:19" s="60" customFormat="1" ht="16.149999999999999" customHeight="1" x14ac:dyDescent="0.15">
      <c r="B17" s="74"/>
      <c r="C17" s="75"/>
      <c r="D17" s="75"/>
      <c r="E17" s="75"/>
      <c r="F17" s="75"/>
      <c r="G17" s="83" t="s">
        <v>291</v>
      </c>
      <c r="H17" s="68">
        <f>H7-H8</f>
        <v>0</v>
      </c>
      <c r="I17" s="68">
        <f>I7-I8</f>
        <v>0</v>
      </c>
      <c r="J17" s="68"/>
      <c r="K17" s="93">
        <f>K7-K8</f>
        <v>0</v>
      </c>
      <c r="L17" s="62">
        <f>L7-L8</f>
        <v>0</v>
      </c>
      <c r="M17" s="68">
        <f>M7-M8</f>
        <v>0</v>
      </c>
      <c r="N17" s="68">
        <f>N7-N8</f>
        <v>0</v>
      </c>
      <c r="O17" s="68"/>
      <c r="P17" s="93">
        <f>P7-P8</f>
        <v>0</v>
      </c>
      <c r="Q17" s="68">
        <f>Q7-Q8</f>
        <v>0</v>
      </c>
      <c r="R17" s="93">
        <f t="shared" si="0"/>
        <v>0</v>
      </c>
      <c r="S17" s="62">
        <f t="shared" si="1"/>
        <v>0</v>
      </c>
    </row>
    <row r="18" spans="2:19" s="60" customFormat="1" ht="16.149999999999999" customHeight="1" x14ac:dyDescent="0.15">
      <c r="B18" s="74"/>
      <c r="C18" s="75"/>
      <c r="D18" s="75"/>
      <c r="E18" s="75"/>
      <c r="F18" s="75"/>
      <c r="G18" s="83" t="s">
        <v>292</v>
      </c>
      <c r="H18" s="68">
        <f>IFERROR(H8/H7*100,0)</f>
        <v>0</v>
      </c>
      <c r="I18" s="68">
        <f>IFERROR(I8/I7*100,0)</f>
        <v>0</v>
      </c>
      <c r="J18" s="68"/>
      <c r="K18" s="93">
        <f>IFERROR(K8/K7*100,0)</f>
        <v>0</v>
      </c>
      <c r="L18" s="62">
        <f>IFERROR(L8/L7*100,0)</f>
        <v>0</v>
      </c>
      <c r="M18" s="68">
        <f>IFERROR(M8/M7*100,0)</f>
        <v>0</v>
      </c>
      <c r="N18" s="68">
        <f>IFERROR(N8/N7*100,0)</f>
        <v>0</v>
      </c>
      <c r="O18" s="68"/>
      <c r="P18" s="93">
        <f>IFERROR(P8/P7*100,0)</f>
        <v>0</v>
      </c>
      <c r="Q18" s="68">
        <f>IFERROR(Q8/Q7*100,0)</f>
        <v>0</v>
      </c>
      <c r="R18" s="93">
        <f>IFERROR(R8/R7*100,0)</f>
        <v>0</v>
      </c>
      <c r="S18" s="62">
        <f>IFERROR(S8/S7*100,0)</f>
        <v>0</v>
      </c>
    </row>
    <row r="19" spans="2:19" s="60" customFormat="1" ht="16.149999999999999" customHeight="1" x14ac:dyDescent="0.15">
      <c r="B19" s="74"/>
      <c r="C19" s="75"/>
      <c r="D19" s="75"/>
      <c r="E19" s="75"/>
      <c r="F19" s="75"/>
      <c r="G19" s="83" t="s">
        <v>293</v>
      </c>
      <c r="H19" s="68">
        <v>0</v>
      </c>
      <c r="I19" s="68">
        <v>0</v>
      </c>
      <c r="J19" s="68"/>
      <c r="K19" s="93">
        <f>SUMIF(H$6:J$6,K$6,H19:J19)</f>
        <v>0</v>
      </c>
      <c r="L19" s="62">
        <f>SUMIF(H$6:J$6,L$6,H19:J19)</f>
        <v>0</v>
      </c>
      <c r="M19" s="68">
        <v>0</v>
      </c>
      <c r="N19" s="68">
        <v>0</v>
      </c>
      <c r="O19" s="68"/>
      <c r="P19" s="93">
        <f>SUMIF(M$6:O$6,P$6,M19:O19)</f>
        <v>0</v>
      </c>
      <c r="Q19" s="68">
        <f>SUMIF(M$6:O$6,Q$6,M19:O19)</f>
        <v>0</v>
      </c>
      <c r="R19" s="93">
        <f>K19+P19</f>
        <v>0</v>
      </c>
      <c r="S19" s="62">
        <f t="shared" si="1"/>
        <v>0</v>
      </c>
    </row>
    <row r="20" spans="2:19" s="60" customFormat="1" ht="16.149999999999999" customHeight="1" x14ac:dyDescent="0.15">
      <c r="B20" s="74"/>
      <c r="C20" s="75"/>
      <c r="D20" s="75"/>
      <c r="E20" s="75"/>
      <c r="F20" s="75"/>
      <c r="G20" s="83" t="s">
        <v>294</v>
      </c>
      <c r="H20" s="68">
        <f>H17-H19</f>
        <v>0</v>
      </c>
      <c r="I20" s="68">
        <f>I17-I19</f>
        <v>0</v>
      </c>
      <c r="J20" s="68"/>
      <c r="K20" s="93">
        <f>K17-K19</f>
        <v>0</v>
      </c>
      <c r="L20" s="62">
        <f>L17-L19</f>
        <v>0</v>
      </c>
      <c r="M20" s="68">
        <f>M17-M19</f>
        <v>0</v>
      </c>
      <c r="N20" s="68">
        <f>N17-N19</f>
        <v>0</v>
      </c>
      <c r="O20" s="68"/>
      <c r="P20" s="93">
        <f>P17-P19</f>
        <v>0</v>
      </c>
      <c r="Q20" s="68">
        <f>Q17-Q19</f>
        <v>0</v>
      </c>
      <c r="R20" s="93">
        <f>K20+P20</f>
        <v>0</v>
      </c>
      <c r="S20" s="62">
        <f t="shared" si="1"/>
        <v>0</v>
      </c>
    </row>
    <row r="21" spans="2:19" s="60" customFormat="1" ht="16.149999999999999" customHeight="1" x14ac:dyDescent="0.15">
      <c r="B21" s="76"/>
      <c r="C21" s="77"/>
      <c r="D21" s="77"/>
      <c r="E21" s="77"/>
      <c r="F21" s="77"/>
      <c r="G21" s="84" t="s">
        <v>295</v>
      </c>
      <c r="H21" s="65">
        <f>IFERROR(H20/H7*100,0)</f>
        <v>0</v>
      </c>
      <c r="I21" s="65">
        <f>IFERROR(I20/I7*100,0)</f>
        <v>0</v>
      </c>
      <c r="J21" s="65"/>
      <c r="K21" s="94">
        <f>IFERROR(K20/K7*100,0)</f>
        <v>0</v>
      </c>
      <c r="L21" s="66">
        <f>IFERROR(L20/L7*100,0)</f>
        <v>0</v>
      </c>
      <c r="M21" s="65">
        <f>IFERROR(M20/M7*100,0)</f>
        <v>0</v>
      </c>
      <c r="N21" s="65">
        <f>IFERROR(N20/N7*100,0)</f>
        <v>0</v>
      </c>
      <c r="O21" s="65"/>
      <c r="P21" s="94">
        <f>IFERROR(P20/P7*100,0)</f>
        <v>0</v>
      </c>
      <c r="Q21" s="65">
        <f>IFERROR(Q20/Q7*100,0)</f>
        <v>0</v>
      </c>
      <c r="R21" s="94">
        <f>IFERROR(R20/R7*100,0)</f>
        <v>0</v>
      </c>
      <c r="S21" s="66">
        <f>IFERROR(S20/S7*100,0)</f>
        <v>0</v>
      </c>
    </row>
    <row r="22" spans="2:19" s="60" customFormat="1" ht="16.149999999999999" customHeight="1" x14ac:dyDescent="0.15">
      <c r="B22" s="74" t="s">
        <v>365</v>
      </c>
      <c r="C22" s="75"/>
      <c r="D22" s="75"/>
      <c r="E22" s="75"/>
      <c r="F22" s="75"/>
      <c r="G22" s="83"/>
      <c r="H22" s="95"/>
      <c r="I22" s="79"/>
      <c r="J22" s="79"/>
      <c r="K22" s="95"/>
      <c r="L22" s="80"/>
      <c r="M22" s="79"/>
      <c r="N22" s="79"/>
      <c r="O22" s="79"/>
      <c r="P22" s="95"/>
      <c r="Q22" s="80"/>
      <c r="R22" s="118"/>
      <c r="S22" s="119"/>
    </row>
    <row r="23" spans="2:19" ht="16.5" customHeight="1" x14ac:dyDescent="0.15">
      <c r="B23" s="152" t="s">
        <v>366</v>
      </c>
      <c r="C23" s="153"/>
      <c r="D23" s="153"/>
      <c r="E23" s="153"/>
      <c r="F23" s="153"/>
      <c r="G23" s="85" t="s">
        <v>281</v>
      </c>
      <c r="H23" s="68">
        <f>SUMIF($G7:$G22,"=売上",H7:H22)</f>
        <v>0</v>
      </c>
      <c r="I23" s="68">
        <f>SUMIF($G7:$G22,"=売上",I7:I22)</f>
        <v>0</v>
      </c>
      <c r="J23" s="68"/>
      <c r="K23" s="93">
        <f>SUMIF(H$6:J$6,K$6,H23:J23)</f>
        <v>0</v>
      </c>
      <c r="L23" s="62">
        <f>SUMIF(H$6:J$6,L$6,H23:J23)</f>
        <v>0</v>
      </c>
      <c r="M23" s="68">
        <f>SUMIF($G7:$G22,"=売上",M7:M22)</f>
        <v>0</v>
      </c>
      <c r="N23" s="68">
        <f>SUMIF($G7:$G22,"=売上",N7:N22)</f>
        <v>0</v>
      </c>
      <c r="O23" s="68"/>
      <c r="P23" s="93">
        <f>SUMIF(M$6:O$6,P$6,M23:O23)</f>
        <v>0</v>
      </c>
      <c r="Q23" s="68">
        <f>SUMIF(M$6:O$6,Q$6,M23:O23)</f>
        <v>0</v>
      </c>
      <c r="R23" s="118">
        <f>K23+P23</f>
        <v>0</v>
      </c>
      <c r="S23" s="119">
        <f>L23+Q23</f>
        <v>0</v>
      </c>
    </row>
    <row r="24" spans="2:19" ht="16.5" customHeight="1" x14ac:dyDescent="0.15">
      <c r="B24" s="61"/>
      <c r="C24" s="67"/>
      <c r="D24" s="67"/>
      <c r="E24" s="67"/>
      <c r="F24" s="67"/>
      <c r="G24" s="86" t="s">
        <v>282</v>
      </c>
      <c r="H24" s="68">
        <f>SUM(H25:H32)</f>
        <v>0</v>
      </c>
      <c r="I24" s="68">
        <f>SUM(I25:I32)</f>
        <v>0</v>
      </c>
      <c r="J24" s="68"/>
      <c r="K24" s="93">
        <f>SUM(K25:K32)</f>
        <v>0</v>
      </c>
      <c r="L24" s="62">
        <f>SUM(L25:L32)</f>
        <v>0</v>
      </c>
      <c r="M24" s="68">
        <f>SUM(M25:M32)</f>
        <v>0</v>
      </c>
      <c r="N24" s="68">
        <f>SUM(N25:N32)</f>
        <v>0</v>
      </c>
      <c r="O24" s="68"/>
      <c r="P24" s="93">
        <f>SUM(P25:P32)</f>
        <v>0</v>
      </c>
      <c r="Q24" s="68">
        <f>SUM(Q25:Q32)</f>
        <v>0</v>
      </c>
      <c r="R24" s="93">
        <f t="shared" ref="R24:R33" si="6">K24+P24</f>
        <v>0</v>
      </c>
      <c r="S24" s="62">
        <f t="shared" ref="S24:S33" si="7">L24+Q24</f>
        <v>0</v>
      </c>
    </row>
    <row r="25" spans="2:19" ht="16.5" customHeight="1" outlineLevel="1" x14ac:dyDescent="0.15">
      <c r="B25" s="61"/>
      <c r="C25" s="67"/>
      <c r="D25" s="67"/>
      <c r="E25" s="67"/>
      <c r="F25" s="67"/>
      <c r="G25" s="86" t="s">
        <v>357</v>
      </c>
      <c r="H25" s="68">
        <f>SUMIF($G7:$G22,"=　　労務費",H7:H22)</f>
        <v>0</v>
      </c>
      <c r="I25" s="68">
        <f>SUMIF($G7:$G22,"=　　労務費",I7:I22)</f>
        <v>0</v>
      </c>
      <c r="J25" s="68"/>
      <c r="K25" s="93">
        <f t="shared" ref="K25:K32" si="8">SUMIF(H$6:J$6,K$6,H25:J25)</f>
        <v>0</v>
      </c>
      <c r="L25" s="62">
        <f t="shared" ref="L25:L32" si="9">SUMIF(H$6:J$6,L$6,H25:J25)</f>
        <v>0</v>
      </c>
      <c r="M25" s="68">
        <f>SUMIF($G7:$G22,"=　　労務費",M7:M22)</f>
        <v>0</v>
      </c>
      <c r="N25" s="68">
        <f>SUMIF($G7:$G22,"=　　労務費",N7:N22)</f>
        <v>0</v>
      </c>
      <c r="O25" s="68"/>
      <c r="P25" s="93">
        <f t="shared" ref="P25:P32" si="10">SUMIF(M$6:O$6,P$6,M25:O25)</f>
        <v>0</v>
      </c>
      <c r="Q25" s="68">
        <f t="shared" ref="Q25:Q32" si="11">SUMIF(M$6:O$6,Q$6,M25:O25)</f>
        <v>0</v>
      </c>
      <c r="R25" s="93">
        <f t="shared" si="6"/>
        <v>0</v>
      </c>
      <c r="S25" s="62">
        <f t="shared" si="7"/>
        <v>0</v>
      </c>
    </row>
    <row r="26" spans="2:19" ht="16.5" customHeight="1" outlineLevel="1" x14ac:dyDescent="0.15">
      <c r="B26" s="61"/>
      <c r="C26" s="67"/>
      <c r="D26" s="67"/>
      <c r="E26" s="67"/>
      <c r="F26" s="67"/>
      <c r="G26" s="86" t="s">
        <v>358</v>
      </c>
      <c r="H26" s="68">
        <f>SUMIF($G7:$G22,"=　　一括委託費",H7:H22)</f>
        <v>0</v>
      </c>
      <c r="I26" s="68">
        <f>SUMIF($G7:$G22,"=　　一括委託費",I7:I22)</f>
        <v>0</v>
      </c>
      <c r="J26" s="68"/>
      <c r="K26" s="93">
        <f t="shared" si="8"/>
        <v>0</v>
      </c>
      <c r="L26" s="62">
        <f t="shared" si="9"/>
        <v>0</v>
      </c>
      <c r="M26" s="68">
        <f>SUMIF($G7:$G22,"=　　一括委託費",M7:M22)</f>
        <v>0</v>
      </c>
      <c r="N26" s="68">
        <f>SUMIF($G7:$G22,"=　　一括委託費",N7:N22)</f>
        <v>0</v>
      </c>
      <c r="O26" s="68"/>
      <c r="P26" s="93">
        <f t="shared" si="10"/>
        <v>0</v>
      </c>
      <c r="Q26" s="68">
        <f t="shared" si="11"/>
        <v>0</v>
      </c>
      <c r="R26" s="93">
        <f t="shared" si="6"/>
        <v>0</v>
      </c>
      <c r="S26" s="62">
        <f t="shared" si="7"/>
        <v>0</v>
      </c>
    </row>
    <row r="27" spans="2:19" ht="16.5" customHeight="1" outlineLevel="1" x14ac:dyDescent="0.15">
      <c r="B27" s="61"/>
      <c r="C27" s="67"/>
      <c r="D27" s="67"/>
      <c r="E27" s="67"/>
      <c r="F27" s="67"/>
      <c r="G27" s="86" t="s">
        <v>359</v>
      </c>
      <c r="H27" s="68">
        <f>SUMIF($G7:$G22,"=　　社内委託費",H7:H22)</f>
        <v>0</v>
      </c>
      <c r="I27" s="68">
        <f>SUMIF($G7:$G22,"=　　社内委託費",I7:I22)</f>
        <v>0</v>
      </c>
      <c r="J27" s="68"/>
      <c r="K27" s="93">
        <f t="shared" si="8"/>
        <v>0</v>
      </c>
      <c r="L27" s="62">
        <f t="shared" si="9"/>
        <v>0</v>
      </c>
      <c r="M27" s="68">
        <f>SUMIF($G7:$G22,"=　　社内委託費",M7:M22)</f>
        <v>0</v>
      </c>
      <c r="N27" s="68">
        <f>SUMIF($G7:$G22,"=　　社内委託費",N7:N22)</f>
        <v>0</v>
      </c>
      <c r="O27" s="68"/>
      <c r="P27" s="93">
        <f t="shared" si="10"/>
        <v>0</v>
      </c>
      <c r="Q27" s="68">
        <f t="shared" si="11"/>
        <v>0</v>
      </c>
      <c r="R27" s="93">
        <f t="shared" si="6"/>
        <v>0</v>
      </c>
      <c r="S27" s="62">
        <f t="shared" si="7"/>
        <v>0</v>
      </c>
    </row>
    <row r="28" spans="2:19" ht="16.5" customHeight="1" outlineLevel="1" x14ac:dyDescent="0.15">
      <c r="B28" s="61"/>
      <c r="C28" s="67"/>
      <c r="D28" s="67"/>
      <c r="E28" s="67"/>
      <c r="F28" s="67"/>
      <c r="G28" s="86" t="s">
        <v>360</v>
      </c>
      <c r="H28" s="68">
        <f>SUMIF($G7:$G22,"=　　工数委託費",H7:H22)</f>
        <v>0</v>
      </c>
      <c r="I28" s="68">
        <f>SUMIF($G7:$G22,"=　　工数委託費",I7:I22)</f>
        <v>0</v>
      </c>
      <c r="J28" s="68"/>
      <c r="K28" s="93">
        <f t="shared" si="8"/>
        <v>0</v>
      </c>
      <c r="L28" s="62">
        <f t="shared" si="9"/>
        <v>0</v>
      </c>
      <c r="M28" s="68">
        <f>SUMIF($G7:$G22,"=　　工数委託費",M7:M22)</f>
        <v>0</v>
      </c>
      <c r="N28" s="68">
        <f>SUMIF($G7:$G22,"=　　工数委託費",N7:N22)</f>
        <v>0</v>
      </c>
      <c r="O28" s="68"/>
      <c r="P28" s="93">
        <f t="shared" si="10"/>
        <v>0</v>
      </c>
      <c r="Q28" s="68">
        <f t="shared" si="11"/>
        <v>0</v>
      </c>
      <c r="R28" s="93">
        <f t="shared" si="6"/>
        <v>0</v>
      </c>
      <c r="S28" s="62">
        <f t="shared" si="7"/>
        <v>0</v>
      </c>
    </row>
    <row r="29" spans="2:19" ht="16.5" customHeight="1" outlineLevel="1" x14ac:dyDescent="0.15">
      <c r="B29" s="61"/>
      <c r="C29" s="67"/>
      <c r="D29" s="67"/>
      <c r="E29" s="67"/>
      <c r="F29" s="67"/>
      <c r="G29" s="86" t="s">
        <v>361</v>
      </c>
      <c r="H29" s="68">
        <f>SUMIF($G7:$G22,"=　　固定経費",H7:H22)</f>
        <v>0</v>
      </c>
      <c r="I29" s="68">
        <f>SUMIF($G7:$G22,"=　　固定経費",I7:I22)</f>
        <v>0</v>
      </c>
      <c r="J29" s="68"/>
      <c r="K29" s="93">
        <f t="shared" si="8"/>
        <v>0</v>
      </c>
      <c r="L29" s="62">
        <f t="shared" si="9"/>
        <v>0</v>
      </c>
      <c r="M29" s="68">
        <f>SUMIF($G7:$G22,"=　　固定経費",M7:M22)</f>
        <v>0</v>
      </c>
      <c r="N29" s="68">
        <f>SUMIF($G7:$G22,"=　　固定経費",N7:N22)</f>
        <v>0</v>
      </c>
      <c r="O29" s="68"/>
      <c r="P29" s="93">
        <f t="shared" si="10"/>
        <v>0</v>
      </c>
      <c r="Q29" s="68">
        <f t="shared" si="11"/>
        <v>0</v>
      </c>
      <c r="R29" s="93">
        <f t="shared" si="6"/>
        <v>0</v>
      </c>
      <c r="S29" s="62">
        <f t="shared" si="7"/>
        <v>0</v>
      </c>
    </row>
    <row r="30" spans="2:19" ht="16.5" customHeight="1" outlineLevel="1" x14ac:dyDescent="0.15">
      <c r="B30" s="61"/>
      <c r="C30" s="67"/>
      <c r="D30" s="67"/>
      <c r="E30" s="67"/>
      <c r="F30" s="67"/>
      <c r="G30" s="86" t="s">
        <v>362</v>
      </c>
      <c r="H30" s="68">
        <f>SUMIF($G7:$G22,"=　　変動経費",H7:H22)</f>
        <v>0</v>
      </c>
      <c r="I30" s="68">
        <f>SUMIF($G7:$G22,"=　　変動経費",I7:I22)</f>
        <v>0</v>
      </c>
      <c r="J30" s="68"/>
      <c r="K30" s="93">
        <f t="shared" si="8"/>
        <v>0</v>
      </c>
      <c r="L30" s="62">
        <f t="shared" si="9"/>
        <v>0</v>
      </c>
      <c r="M30" s="68">
        <f>SUMIF($G7:$G22,"=　　変動経費",M7:M22)</f>
        <v>0</v>
      </c>
      <c r="N30" s="68">
        <f>SUMIF($G7:$G22,"=　　変動経費",N7:N22)</f>
        <v>0</v>
      </c>
      <c r="O30" s="68"/>
      <c r="P30" s="93">
        <f t="shared" si="10"/>
        <v>0</v>
      </c>
      <c r="Q30" s="68">
        <f t="shared" si="11"/>
        <v>0</v>
      </c>
      <c r="R30" s="93">
        <f t="shared" si="6"/>
        <v>0</v>
      </c>
      <c r="S30" s="62">
        <f t="shared" si="7"/>
        <v>0</v>
      </c>
    </row>
    <row r="31" spans="2:19" ht="16.5" customHeight="1" outlineLevel="1" x14ac:dyDescent="0.15">
      <c r="B31" s="61"/>
      <c r="C31" s="67"/>
      <c r="D31" s="67"/>
      <c r="E31" s="67"/>
      <c r="F31" s="67"/>
      <c r="G31" s="86" t="s">
        <v>363</v>
      </c>
      <c r="H31" s="68">
        <f>SUMIF($G7:$G22,"=　　材料費",H7:H22)</f>
        <v>0</v>
      </c>
      <c r="I31" s="68">
        <f>SUMIF($G7:$G22,"=　　材料費",I7:I22)</f>
        <v>0</v>
      </c>
      <c r="J31" s="68"/>
      <c r="K31" s="93">
        <f t="shared" si="8"/>
        <v>0</v>
      </c>
      <c r="L31" s="62">
        <f t="shared" si="9"/>
        <v>0</v>
      </c>
      <c r="M31" s="68">
        <f>SUMIF($G7:$G22,"=　　材料費",M7:M22)</f>
        <v>0</v>
      </c>
      <c r="N31" s="68">
        <f>SUMIF($G7:$G22,"=　　材料費",N7:N22)</f>
        <v>0</v>
      </c>
      <c r="O31" s="68"/>
      <c r="P31" s="93">
        <f t="shared" si="10"/>
        <v>0</v>
      </c>
      <c r="Q31" s="68">
        <f t="shared" si="11"/>
        <v>0</v>
      </c>
      <c r="R31" s="93">
        <f t="shared" si="6"/>
        <v>0</v>
      </c>
      <c r="S31" s="62">
        <f t="shared" si="7"/>
        <v>0</v>
      </c>
    </row>
    <row r="32" spans="2:19" ht="16.5" customHeight="1" outlineLevel="1" x14ac:dyDescent="0.15">
      <c r="B32" s="61"/>
      <c r="C32" s="67"/>
      <c r="D32" s="67"/>
      <c r="E32" s="67"/>
      <c r="F32" s="67"/>
      <c r="G32" s="86" t="s">
        <v>364</v>
      </c>
      <c r="H32" s="68">
        <f>SUMIF($G7:$G22,"=　　共通費",H7:H22)</f>
        <v>0</v>
      </c>
      <c r="I32" s="68">
        <f>SUMIF($G7:$G22,"=　　共通費",I7:I22)</f>
        <v>0</v>
      </c>
      <c r="J32" s="68"/>
      <c r="K32" s="93">
        <f t="shared" si="8"/>
        <v>0</v>
      </c>
      <c r="L32" s="62">
        <f t="shared" si="9"/>
        <v>0</v>
      </c>
      <c r="M32" s="68">
        <f>SUMIF($G7:$G22,"=　　共通費",M7:M22)</f>
        <v>0</v>
      </c>
      <c r="N32" s="68">
        <f>SUMIF($G7:$G22,"=　　共通費",N7:N22)</f>
        <v>0</v>
      </c>
      <c r="O32" s="68"/>
      <c r="P32" s="93">
        <f t="shared" si="10"/>
        <v>0</v>
      </c>
      <c r="Q32" s="68">
        <f t="shared" si="11"/>
        <v>0</v>
      </c>
      <c r="R32" s="93">
        <f t="shared" si="6"/>
        <v>0</v>
      </c>
      <c r="S32" s="62">
        <f t="shared" si="7"/>
        <v>0</v>
      </c>
    </row>
    <row r="33" spans="2:19" ht="16.5" customHeight="1" x14ac:dyDescent="0.15">
      <c r="B33" s="61"/>
      <c r="C33" s="67"/>
      <c r="D33" s="67"/>
      <c r="E33" s="67"/>
      <c r="F33" s="67"/>
      <c r="G33" s="86" t="s">
        <v>291</v>
      </c>
      <c r="H33" s="68">
        <f>H23-H24</f>
        <v>0</v>
      </c>
      <c r="I33" s="68">
        <f>I23-I24</f>
        <v>0</v>
      </c>
      <c r="J33" s="68"/>
      <c r="K33" s="93">
        <f>K23-K24</f>
        <v>0</v>
      </c>
      <c r="L33" s="62">
        <f>L23-L24</f>
        <v>0</v>
      </c>
      <c r="M33" s="68">
        <f>M23-M24</f>
        <v>0</v>
      </c>
      <c r="N33" s="68">
        <f>N23-N24</f>
        <v>0</v>
      </c>
      <c r="O33" s="68"/>
      <c r="P33" s="93">
        <f>P23-P24</f>
        <v>0</v>
      </c>
      <c r="Q33" s="68">
        <f>Q23-Q24</f>
        <v>0</v>
      </c>
      <c r="R33" s="93">
        <f t="shared" si="6"/>
        <v>0</v>
      </c>
      <c r="S33" s="62">
        <f t="shared" si="7"/>
        <v>0</v>
      </c>
    </row>
    <row r="34" spans="2:19" ht="16.5" customHeight="1" x14ac:dyDescent="0.15">
      <c r="B34" s="61"/>
      <c r="C34" s="67"/>
      <c r="D34" s="67"/>
      <c r="E34" s="67"/>
      <c r="F34" s="67"/>
      <c r="G34" s="86" t="s">
        <v>292</v>
      </c>
      <c r="H34" s="68">
        <f>IFERROR(H24/H23*100,0)</f>
        <v>0</v>
      </c>
      <c r="I34" s="68">
        <f>IFERROR(I24/I23*100,0)</f>
        <v>0</v>
      </c>
      <c r="J34" s="68"/>
      <c r="K34" s="93">
        <f>IFERROR(K24/K23*100,0)</f>
        <v>0</v>
      </c>
      <c r="L34" s="62">
        <f>IFERROR(L24/L23*100,0)</f>
        <v>0</v>
      </c>
      <c r="M34" s="68">
        <f>IFERROR(M24/M23*100,0)</f>
        <v>0</v>
      </c>
      <c r="N34" s="68">
        <f>IFERROR(N24/N23*100,0)</f>
        <v>0</v>
      </c>
      <c r="O34" s="68"/>
      <c r="P34" s="93">
        <f>IFERROR(P24/P23*100,0)</f>
        <v>0</v>
      </c>
      <c r="Q34" s="68">
        <f>IFERROR(Q24/Q23*100,0)</f>
        <v>0</v>
      </c>
      <c r="R34" s="93">
        <f>IFERROR(R24/R23*100,0)</f>
        <v>0</v>
      </c>
      <c r="S34" s="62">
        <f>IFERROR(S24/S23*100,0)</f>
        <v>0</v>
      </c>
    </row>
    <row r="35" spans="2:19" ht="16.5" customHeight="1" x14ac:dyDescent="0.15">
      <c r="B35" s="61"/>
      <c r="C35" s="67"/>
      <c r="D35" s="67"/>
      <c r="E35" s="67"/>
      <c r="F35" s="67"/>
      <c r="G35" s="86" t="s">
        <v>293</v>
      </c>
      <c r="H35" s="68">
        <f>SUMIF($G7:$G22,"=販管費",H7:H22)</f>
        <v>0</v>
      </c>
      <c r="I35" s="68">
        <f>SUMIF($G7:$G22,"=販管費",I7:I22)</f>
        <v>0</v>
      </c>
      <c r="J35" s="68"/>
      <c r="K35" s="93">
        <f>SUMIF(H$6:J$6,K$6,H35:J35)</f>
        <v>0</v>
      </c>
      <c r="L35" s="62">
        <f>SUMIF(H$6:J$6,L$6,H35:J35)</f>
        <v>0</v>
      </c>
      <c r="M35" s="68">
        <f>SUMIF($G7:$G22,"=販管費",M7:M22)</f>
        <v>0</v>
      </c>
      <c r="N35" s="68">
        <f>SUMIF($G7:$G22,"=販管費",N7:N22)</f>
        <v>0</v>
      </c>
      <c r="O35" s="68"/>
      <c r="P35" s="93">
        <f>SUMIF(M$6:O$6,P$6,M35:O35)</f>
        <v>0</v>
      </c>
      <c r="Q35" s="68">
        <f>SUMIF(M$6:O$6,Q$6,M35:O35)</f>
        <v>0</v>
      </c>
      <c r="R35" s="93">
        <f>K35+P35</f>
        <v>0</v>
      </c>
      <c r="S35" s="62">
        <f t="shared" ref="S35:S36" si="12">L35+Q35</f>
        <v>0</v>
      </c>
    </row>
    <row r="36" spans="2:19" ht="16.5" customHeight="1" x14ac:dyDescent="0.15">
      <c r="B36" s="61"/>
      <c r="C36" s="67"/>
      <c r="D36" s="67"/>
      <c r="E36" s="67"/>
      <c r="F36" s="67"/>
      <c r="G36" s="86" t="s">
        <v>294</v>
      </c>
      <c r="H36" s="68">
        <f>H33-H35</f>
        <v>0</v>
      </c>
      <c r="I36" s="68">
        <f>I33-I35</f>
        <v>0</v>
      </c>
      <c r="J36" s="68"/>
      <c r="K36" s="93">
        <f>K33-K35</f>
        <v>0</v>
      </c>
      <c r="L36" s="62">
        <f>L33-L35</f>
        <v>0</v>
      </c>
      <c r="M36" s="68">
        <f>M33-M35</f>
        <v>0</v>
      </c>
      <c r="N36" s="68">
        <f>N33-N35</f>
        <v>0</v>
      </c>
      <c r="O36" s="68"/>
      <c r="P36" s="93">
        <f>P33-P35</f>
        <v>0</v>
      </c>
      <c r="Q36" s="68">
        <f>Q33-Q35</f>
        <v>0</v>
      </c>
      <c r="R36" s="93">
        <f>K36+P36</f>
        <v>0</v>
      </c>
      <c r="S36" s="62">
        <f t="shared" si="12"/>
        <v>0</v>
      </c>
    </row>
    <row r="37" spans="2:19" ht="16.5" customHeight="1" x14ac:dyDescent="0.15">
      <c r="B37" s="63"/>
      <c r="C37" s="64"/>
      <c r="D37" s="64"/>
      <c r="E37" s="64"/>
      <c r="F37" s="64"/>
      <c r="G37" s="87" t="s">
        <v>295</v>
      </c>
      <c r="H37" s="65">
        <f>IFERROR(H36/H23*100,0)</f>
        <v>0</v>
      </c>
      <c r="I37" s="65">
        <f>IFERROR(I36/I23*100,0)</f>
        <v>0</v>
      </c>
      <c r="J37" s="65"/>
      <c r="K37" s="94">
        <f>IFERROR(K36/K23*100,0)</f>
        <v>0</v>
      </c>
      <c r="L37" s="66">
        <f>IFERROR(L36/L23*100,0)</f>
        <v>0</v>
      </c>
      <c r="M37" s="65">
        <f>IFERROR(M36/M23*100,0)</f>
        <v>0</v>
      </c>
      <c r="N37" s="65">
        <f>IFERROR(N36/N23*100,0)</f>
        <v>0</v>
      </c>
      <c r="O37" s="65"/>
      <c r="P37" s="94">
        <f>IFERROR(P36/P23*100,0)</f>
        <v>0</v>
      </c>
      <c r="Q37" s="65">
        <f>IFERROR(Q36/Q23*100,0)</f>
        <v>0</v>
      </c>
      <c r="R37" s="94">
        <f>IFERROR(R36/R23*100,0)</f>
        <v>0</v>
      </c>
      <c r="S37" s="66">
        <f>IFERROR(S36/S23*100,0)</f>
        <v>0</v>
      </c>
    </row>
  </sheetData>
  <mergeCells count="1">
    <mergeCell ref="B23:F23"/>
  </mergeCells>
  <phoneticPr fontId="3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29455-39E1-41C3-9050-2C1AEF4E18F7}">
  <dimension ref="A1:J23"/>
  <sheetViews>
    <sheetView topLeftCell="A2" zoomScale="130" zoomScaleNormal="130" workbookViewId="0">
      <selection activeCell="J67" sqref="J67"/>
    </sheetView>
  </sheetViews>
  <sheetFormatPr defaultColWidth="9" defaultRowHeight="16.5" customHeight="1" x14ac:dyDescent="0.15"/>
  <cols>
    <col min="1" max="1" width="16.625" style="97" customWidth="1"/>
    <col min="2" max="2" width="18.375" style="97" bestFit="1" customWidth="1"/>
    <col min="3" max="3" width="13.5" style="97" customWidth="1"/>
    <col min="4" max="6" width="11.125" style="97" customWidth="1"/>
    <col min="7" max="8" width="13" style="97" bestFit="1" customWidth="1"/>
    <col min="9" max="16384" width="9" style="97"/>
  </cols>
  <sheetData>
    <row r="1" spans="1:10" ht="16.5" customHeight="1" x14ac:dyDescent="0.15">
      <c r="A1" s="99" t="s">
        <v>9</v>
      </c>
    </row>
    <row r="2" spans="1:10" ht="16.5" customHeight="1" x14ac:dyDescent="0.15">
      <c r="A2" s="99" t="s">
        <v>0</v>
      </c>
    </row>
    <row r="4" spans="1:10" ht="16.5" customHeight="1" x14ac:dyDescent="0.15">
      <c r="A4" s="103" t="s">
        <v>1</v>
      </c>
    </row>
    <row r="5" spans="1:10" ht="16.5" customHeight="1" x14ac:dyDescent="0.15">
      <c r="B5" s="105" t="s">
        <v>2</v>
      </c>
      <c r="C5" s="104" t="s">
        <v>380</v>
      </c>
    </row>
    <row r="6" spans="1:10" ht="16.5" customHeight="1" x14ac:dyDescent="0.15">
      <c r="B6" s="11" t="s">
        <v>399</v>
      </c>
      <c r="C6" s="104" t="s">
        <v>387</v>
      </c>
    </row>
    <row r="7" spans="1:10" ht="16.5" customHeight="1" x14ac:dyDescent="0.15">
      <c r="B7" s="105" t="s">
        <v>4</v>
      </c>
      <c r="C7" s="104">
        <v>1</v>
      </c>
    </row>
    <row r="8" spans="1:10" ht="16.5" customHeight="1" x14ac:dyDescent="0.15">
      <c r="B8" s="105" t="s">
        <v>5</v>
      </c>
      <c r="C8" s="104">
        <v>0</v>
      </c>
    </row>
    <row r="9" spans="1:10" s="29" customFormat="1" ht="16.5" customHeight="1" x14ac:dyDescent="0.15">
      <c r="B9" s="4"/>
      <c r="C9" s="20"/>
      <c r="D9" s="97"/>
      <c r="E9" s="97"/>
      <c r="F9" s="97"/>
      <c r="G9" s="97"/>
      <c r="H9" s="97"/>
      <c r="I9" s="97"/>
    </row>
    <row r="10" spans="1:10" ht="16.5" customHeight="1" x14ac:dyDescent="0.15">
      <c r="A10" s="103" t="s">
        <v>6</v>
      </c>
      <c r="C10" s="102"/>
      <c r="J10" s="29"/>
    </row>
    <row r="11" spans="1:10" ht="16.5" customHeight="1" x14ac:dyDescent="0.15">
      <c r="B11" s="9" t="s">
        <v>7</v>
      </c>
      <c r="C11" s="101" t="s">
        <v>386</v>
      </c>
      <c r="D11" s="101" t="s">
        <v>385</v>
      </c>
      <c r="E11" s="101" t="s">
        <v>384</v>
      </c>
      <c r="F11" s="101" t="s">
        <v>383</v>
      </c>
      <c r="G11" s="100" t="s">
        <v>382</v>
      </c>
      <c r="H11" s="100" t="s">
        <v>381</v>
      </c>
      <c r="I11" s="100" t="s">
        <v>397</v>
      </c>
      <c r="J11" s="29"/>
    </row>
    <row r="12" spans="1:10" ht="16.5" customHeight="1" x14ac:dyDescent="0.15">
      <c r="B12" s="9" t="s">
        <v>8</v>
      </c>
      <c r="C12" s="20" t="s">
        <v>380</v>
      </c>
      <c r="D12" s="20" t="s">
        <v>379</v>
      </c>
      <c r="E12" s="20" t="s">
        <v>378</v>
      </c>
      <c r="F12" s="20"/>
      <c r="G12" s="20"/>
      <c r="H12" s="20"/>
      <c r="I12" s="20" t="s">
        <v>398</v>
      </c>
      <c r="J12" s="29"/>
    </row>
    <row r="13" spans="1:10" s="29" customFormat="1" ht="16.5" customHeight="1" x14ac:dyDescent="0.15">
      <c r="B13" s="4" t="s">
        <v>55</v>
      </c>
      <c r="C13" s="20"/>
      <c r="D13" s="20"/>
      <c r="E13" s="20"/>
      <c r="F13" s="20" t="s">
        <v>377</v>
      </c>
      <c r="G13" s="20" t="s">
        <v>376</v>
      </c>
      <c r="H13" s="20" t="s">
        <v>375</v>
      </c>
      <c r="I13" s="20"/>
    </row>
    <row r="14" spans="1:10" s="29" customFormat="1" ht="16.5" customHeight="1" x14ac:dyDescent="0.15">
      <c r="B14" s="4"/>
      <c r="C14" s="20"/>
      <c r="D14" s="20"/>
      <c r="E14" s="20"/>
      <c r="F14" s="20"/>
      <c r="G14" s="20"/>
      <c r="H14" s="20"/>
      <c r="I14" s="20"/>
    </row>
    <row r="15" spans="1:10" s="29" customFormat="1" ht="16.5" customHeight="1" x14ac:dyDescent="0.15">
      <c r="B15" s="4"/>
      <c r="C15" s="20"/>
      <c r="D15" s="20"/>
      <c r="E15" s="20"/>
      <c r="F15" s="20"/>
      <c r="G15" s="20"/>
      <c r="H15" s="20"/>
      <c r="I15" s="20"/>
    </row>
    <row r="16" spans="1:10" s="29" customFormat="1" ht="16.5" customHeight="1" x14ac:dyDescent="0.15">
      <c r="B16" s="4"/>
      <c r="C16" s="20"/>
      <c r="D16" s="20"/>
      <c r="E16" s="20"/>
      <c r="F16" s="20"/>
      <c r="G16" s="20"/>
      <c r="H16" s="20"/>
      <c r="I16" s="20"/>
    </row>
    <row r="17" spans="1:9" s="29" customFormat="1" ht="16.5" customHeight="1" x14ac:dyDescent="0.15">
      <c r="B17" s="4"/>
      <c r="C17" s="20"/>
      <c r="D17" s="20"/>
      <c r="E17" s="20"/>
      <c r="F17" s="20"/>
      <c r="G17" s="20"/>
      <c r="H17" s="20"/>
      <c r="I17" s="20"/>
    </row>
    <row r="18" spans="1:9" s="29" customFormat="1" ht="16.5" customHeight="1" x14ac:dyDescent="0.15">
      <c r="B18" s="4"/>
      <c r="C18" s="20"/>
      <c r="D18" s="20"/>
      <c r="E18" s="20"/>
      <c r="F18" s="20"/>
      <c r="G18" s="20"/>
      <c r="H18" s="20"/>
      <c r="I18" s="20"/>
    </row>
    <row r="19" spans="1:9" ht="16.5" customHeight="1" x14ac:dyDescent="0.15">
      <c r="A19" s="99" t="s">
        <v>77</v>
      </c>
      <c r="I19" s="29"/>
    </row>
    <row r="20" spans="1:9" ht="16.5" customHeight="1" x14ac:dyDescent="0.15">
      <c r="I20" s="29"/>
    </row>
    <row r="21" spans="1:9" ht="16.5" customHeight="1" x14ac:dyDescent="0.15">
      <c r="B21" s="98"/>
      <c r="I21" s="29"/>
    </row>
    <row r="22" spans="1:9" ht="16.5" customHeight="1" x14ac:dyDescent="0.15">
      <c r="I22" s="29"/>
    </row>
    <row r="23" spans="1:9" ht="16.5" customHeight="1" x14ac:dyDescent="0.15">
      <c r="I23" s="29"/>
    </row>
  </sheetData>
  <phoneticPr fontId="3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F90776-55DC-4E92-B59B-18936DE484BA}">
  <dimension ref="A1:J23"/>
  <sheetViews>
    <sheetView zoomScale="130" zoomScaleNormal="130" workbookViewId="0">
      <selection activeCell="J67" sqref="J67"/>
    </sheetView>
  </sheetViews>
  <sheetFormatPr defaultColWidth="9" defaultRowHeight="16.5" customHeight="1" x14ac:dyDescent="0.15"/>
  <cols>
    <col min="1" max="1" width="16.625" style="97" customWidth="1"/>
    <col min="2" max="2" width="18.375" style="97" bestFit="1" customWidth="1"/>
    <col min="3" max="3" width="13.5" style="97" customWidth="1"/>
    <col min="4" max="6" width="11.125" style="97" customWidth="1"/>
    <col min="7" max="8" width="13" style="97" bestFit="1" customWidth="1"/>
    <col min="9" max="16384" width="9" style="97"/>
  </cols>
  <sheetData>
    <row r="1" spans="1:10" ht="16.5" customHeight="1" x14ac:dyDescent="0.15">
      <c r="A1" s="99" t="s">
        <v>9</v>
      </c>
    </row>
    <row r="2" spans="1:10" ht="16.5" customHeight="1" x14ac:dyDescent="0.15">
      <c r="A2" s="99" t="s">
        <v>0</v>
      </c>
    </row>
    <row r="4" spans="1:10" ht="16.5" customHeight="1" x14ac:dyDescent="0.15">
      <c r="A4" s="103" t="s">
        <v>1</v>
      </c>
    </row>
    <row r="5" spans="1:10" ht="16.5" customHeight="1" x14ac:dyDescent="0.15">
      <c r="B5" s="105" t="s">
        <v>2</v>
      </c>
      <c r="C5" s="104" t="s">
        <v>400</v>
      </c>
    </row>
    <row r="6" spans="1:10" ht="16.5" customHeight="1" x14ac:dyDescent="0.15">
      <c r="B6" s="11" t="s">
        <v>399</v>
      </c>
      <c r="C6" s="104" t="s">
        <v>388</v>
      </c>
    </row>
    <row r="7" spans="1:10" ht="16.5" customHeight="1" x14ac:dyDescent="0.15">
      <c r="B7" s="105" t="s">
        <v>4</v>
      </c>
      <c r="C7" s="104">
        <v>1</v>
      </c>
    </row>
    <row r="8" spans="1:10" ht="16.5" customHeight="1" x14ac:dyDescent="0.15">
      <c r="B8" s="105" t="s">
        <v>5</v>
      </c>
      <c r="C8" s="104">
        <v>0</v>
      </c>
    </row>
    <row r="9" spans="1:10" s="29" customFormat="1" ht="16.5" customHeight="1" x14ac:dyDescent="0.15">
      <c r="B9" s="4"/>
      <c r="C9" s="20"/>
      <c r="D9" s="97"/>
      <c r="E9" s="97"/>
      <c r="F9" s="97"/>
      <c r="G9" s="97"/>
      <c r="H9" s="97"/>
      <c r="I9" s="97"/>
    </row>
    <row r="10" spans="1:10" ht="16.5" customHeight="1" x14ac:dyDescent="0.15">
      <c r="A10" s="103" t="s">
        <v>6</v>
      </c>
      <c r="C10" s="102"/>
      <c r="J10" s="29"/>
    </row>
    <row r="11" spans="1:10" ht="16.5" customHeight="1" x14ac:dyDescent="0.15">
      <c r="B11" s="9" t="s">
        <v>7</v>
      </c>
      <c r="C11" s="101" t="s">
        <v>386</v>
      </c>
      <c r="D11" s="101" t="s">
        <v>385</v>
      </c>
      <c r="E11" s="101" t="s">
        <v>384</v>
      </c>
      <c r="F11" s="101" t="s">
        <v>383</v>
      </c>
      <c r="G11" s="100" t="s">
        <v>382</v>
      </c>
      <c r="H11" s="100" t="s">
        <v>381</v>
      </c>
      <c r="I11" s="100" t="s">
        <v>397</v>
      </c>
      <c r="J11" s="29"/>
    </row>
    <row r="12" spans="1:10" ht="16.5" customHeight="1" x14ac:dyDescent="0.15">
      <c r="B12" s="9" t="s">
        <v>8</v>
      </c>
      <c r="C12" s="20" t="s">
        <v>400</v>
      </c>
      <c r="D12" s="20" t="s">
        <v>401</v>
      </c>
      <c r="E12" s="20" t="s">
        <v>402</v>
      </c>
      <c r="F12" s="20"/>
      <c r="G12" s="20"/>
      <c r="H12" s="20"/>
      <c r="I12" s="20" t="s">
        <v>403</v>
      </c>
      <c r="J12" s="29"/>
    </row>
    <row r="13" spans="1:10" s="29" customFormat="1" ht="16.5" customHeight="1" x14ac:dyDescent="0.15">
      <c r="B13" s="4" t="s">
        <v>55</v>
      </c>
      <c r="C13" s="20"/>
      <c r="D13" s="20"/>
      <c r="E13" s="20"/>
      <c r="F13" s="20" t="s">
        <v>377</v>
      </c>
      <c r="G13" s="20" t="s">
        <v>376</v>
      </c>
      <c r="H13" s="20" t="s">
        <v>375</v>
      </c>
      <c r="I13" s="20"/>
    </row>
    <row r="14" spans="1:10" s="29" customFormat="1" ht="16.5" customHeight="1" x14ac:dyDescent="0.15">
      <c r="B14" s="4"/>
      <c r="C14" s="20"/>
      <c r="D14" s="20"/>
      <c r="E14" s="20"/>
      <c r="F14" s="20"/>
      <c r="G14" s="20"/>
      <c r="H14" s="20"/>
      <c r="I14" s="20"/>
    </row>
    <row r="15" spans="1:10" s="29" customFormat="1" ht="16.5" customHeight="1" x14ac:dyDescent="0.15">
      <c r="B15" s="4"/>
      <c r="C15" s="20"/>
      <c r="D15" s="20"/>
      <c r="E15" s="20"/>
      <c r="F15" s="20"/>
      <c r="G15" s="20"/>
      <c r="H15" s="20"/>
      <c r="I15" s="20"/>
    </row>
    <row r="16" spans="1:10" s="29" customFormat="1" ht="16.5" customHeight="1" x14ac:dyDescent="0.15">
      <c r="B16" s="4"/>
      <c r="C16" s="20"/>
      <c r="D16" s="20"/>
      <c r="E16" s="20"/>
      <c r="F16" s="20"/>
      <c r="G16" s="20"/>
      <c r="H16" s="20"/>
      <c r="I16" s="20"/>
    </row>
    <row r="17" spans="1:9" s="29" customFormat="1" ht="16.5" customHeight="1" x14ac:dyDescent="0.15">
      <c r="B17" s="4"/>
      <c r="C17" s="20"/>
      <c r="D17" s="20"/>
      <c r="E17" s="20"/>
      <c r="F17" s="20"/>
      <c r="G17" s="20"/>
      <c r="H17" s="20"/>
      <c r="I17" s="20"/>
    </row>
    <row r="18" spans="1:9" s="29" customFormat="1" ht="16.5" customHeight="1" x14ac:dyDescent="0.15">
      <c r="B18" s="4"/>
      <c r="C18" s="20"/>
      <c r="D18" s="20"/>
      <c r="E18" s="20"/>
      <c r="F18" s="20"/>
      <c r="G18" s="20"/>
      <c r="H18" s="20"/>
      <c r="I18" s="20"/>
    </row>
    <row r="19" spans="1:9" ht="16.5" customHeight="1" x14ac:dyDescent="0.15">
      <c r="A19" s="99" t="s">
        <v>77</v>
      </c>
      <c r="I19" s="29"/>
    </row>
    <row r="20" spans="1:9" ht="16.5" customHeight="1" x14ac:dyDescent="0.15">
      <c r="I20" s="29"/>
    </row>
    <row r="21" spans="1:9" ht="16.5" customHeight="1" x14ac:dyDescent="0.15">
      <c r="B21" s="98"/>
      <c r="I21" s="29"/>
    </row>
    <row r="22" spans="1:9" ht="16.5" customHeight="1" x14ac:dyDescent="0.15">
      <c r="I22" s="29"/>
    </row>
    <row r="23" spans="1:9" ht="16.5" customHeight="1" x14ac:dyDescent="0.15">
      <c r="I23" s="29"/>
    </row>
  </sheetData>
  <phoneticPr fontId="3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8C174A0E559004899DFC5DF9BE35A67" ma:contentTypeVersion="15" ma:contentTypeDescription="新しいドキュメントを作成します。" ma:contentTypeScope="" ma:versionID="bb34f3e793f477ddd7a4b529dad58ec4">
  <xsd:schema xmlns:xsd="http://www.w3.org/2001/XMLSchema" xmlns:xs="http://www.w3.org/2001/XMLSchema" xmlns:p="http://schemas.microsoft.com/office/2006/metadata/properties" xmlns:ns2="1c9d6f64-d96f-4939-bfee-81d342d65fe0" xmlns:ns3="b15e3aca-2b0e-420f-96b4-6523dfe54a1c" targetNamespace="http://schemas.microsoft.com/office/2006/metadata/properties" ma:root="true" ma:fieldsID="6e4c5bdb38b0da0318d39ee2aa11e418" ns2:_="" ns3:_="">
    <xsd:import namespace="1c9d6f64-d96f-4939-bfee-81d342d65fe0"/>
    <xsd:import namespace="b15e3aca-2b0e-420f-96b4-6523dfe54a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EventHashCode" minOccurs="0"/>
                <xsd:element ref="ns2:MediaServiceGenerationTim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_x30b3__x30e1__x30f3__x30c8_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9d6f64-d96f-4939-bfee-81d342d65f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f3844f23-46d5-4906-9724-4635bd4bc9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x30b3__x30e1__x30f3__x30c8_" ma:index="19" nillable="true" ma:displayName="コメント" ma:format="Dropdown" ma:internalName="_x30b3__x30e1__x30f3__x30c8_">
      <xsd:simpleType>
        <xsd:restriction base="dms:Text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5e3aca-2b0e-420f-96b4-6523dfe54a1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eb7d805-1367-4922-908a-9454197cd896}" ma:internalName="TaxCatchAll" ma:showField="CatchAllData" ma:web="b15e3aca-2b0e-420f-96b4-6523dfe54a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30b3__x30e1__x30f3__x30c8_ xmlns="1c9d6f64-d96f-4939-bfee-81d342d65fe0" xsi:nil="true"/>
    <lcf76f155ced4ddcb4097134ff3c332f xmlns="1c9d6f64-d96f-4939-bfee-81d342d65fe0">
      <Terms xmlns="http://schemas.microsoft.com/office/infopath/2007/PartnerControls"/>
    </lcf76f155ced4ddcb4097134ff3c332f>
    <TaxCatchAll xmlns="b15e3aca-2b0e-420f-96b4-6523dfe54a1c" xsi:nil="true"/>
  </documentManagement>
</p:properties>
</file>

<file path=customXml/itemProps1.xml><?xml version="1.0" encoding="utf-8"?>
<ds:datastoreItem xmlns:ds="http://schemas.openxmlformats.org/officeDocument/2006/customXml" ds:itemID="{62616B6E-AF7F-4B46-ABF9-F05C921D971B}"/>
</file>

<file path=customXml/itemProps2.xml><?xml version="1.0" encoding="utf-8"?>
<ds:datastoreItem xmlns:ds="http://schemas.openxmlformats.org/officeDocument/2006/customXml" ds:itemID="{C353C468-CB3D-462C-A915-69E44251B428}"/>
</file>

<file path=customXml/itemProps3.xml><?xml version="1.0" encoding="utf-8"?>
<ds:datastoreItem xmlns:ds="http://schemas.openxmlformats.org/officeDocument/2006/customXml" ds:itemID="{96A7022A-495B-490F-B79E-C418EDE750F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1</vt:i4>
      </vt:variant>
    </vt:vector>
  </HeadingPairs>
  <TitlesOfParts>
    <vt:vector size="14" baseType="lpstr">
      <vt:lpstr>template</vt:lpstr>
      <vt:lpstr>export</vt:lpstr>
      <vt:lpstr>Exp_採算情報</vt:lpstr>
      <vt:lpstr>import</vt:lpstr>
      <vt:lpstr>Imp</vt:lpstr>
      <vt:lpstr>Temp_見出し（考え方)</vt:lpstr>
      <vt:lpstr>Temp_見出し</vt:lpstr>
      <vt:lpstr>Exp_上期</vt:lpstr>
      <vt:lpstr>Exp_下期</vt:lpstr>
      <vt:lpstr>Imp_見出し上期</vt:lpstr>
      <vt:lpstr>Imp_見出し下期</vt:lpstr>
      <vt:lpstr>制御シート_Exp</vt:lpstr>
      <vt:lpstr>制御シート_Imp</vt:lpstr>
      <vt:lpstr>template!Print_Area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 一恵</dc:creator>
  <cp:lastModifiedBy>Takada Hiroki</cp:lastModifiedBy>
  <cp:lastPrinted>2022-11-10T06:07:21Z</cp:lastPrinted>
  <dcterms:created xsi:type="dcterms:W3CDTF">2018-04-17T06:54:06Z</dcterms:created>
  <dcterms:modified xsi:type="dcterms:W3CDTF">2023-02-08T06:27:46Z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0x01010088C174A0E559004899DFC5DF9BE35A67</vt:lpwstr>
  </property>
</Properties>
</file>