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OBPM\Workspace\demo\"/>
    </mc:Choice>
  </mc:AlternateContent>
  <xr:revisionPtr revIDLastSave="0" documentId="13_ncr:1_{CB53379C-A94E-450D-9B4E-C672992D5E5D}" xr6:coauthVersionLast="47" xr6:coauthVersionMax="47" xr10:uidLastSave="{00000000-0000-0000-0000-000000000000}"/>
  <bookViews>
    <workbookView xWindow="-110" yWindow="-110" windowWidth="19420" windowHeight="10300" xr2:uid="{62A71ACB-3BED-4FDC-8390-19AB3257A662}"/>
  </bookViews>
  <sheets>
    <sheet name="P244007-00" sheetId="7" r:id="rId1"/>
    <sheet name="担当者" sheetId="9" r:id="rId2"/>
  </sheets>
  <externalReferences>
    <externalReference r:id="rId3"/>
  </externalReferences>
  <definedNames>
    <definedName name="_xlnm._FilterDatabase" localSheetId="0" hidden="1">'P244007-00'!$A$1:$AJ$2</definedName>
    <definedName name="_xlnm._FilterDatabase" localSheetId="1" hidden="1">担当者!$A$1:$T$4</definedName>
    <definedName name="№列" localSheetId="0">'P244007-00'!#REF!</definedName>
    <definedName name="№列" localSheetId="1">担当者!#REF!</definedName>
    <definedName name="_xlnm.Print_Area" localSheetId="0">'P244007-00'!$A$1:$D$27</definedName>
    <definedName name="_xlnm.Print_Area" localSheetId="1">担当者!#REF!</definedName>
    <definedName name="_xlnm.Print_Titles" localSheetId="0">'P244007-00'!$1:$1</definedName>
    <definedName name="_xlnm.Print_Titles" localSheetId="1">担当者!$1:$1</definedName>
    <definedName name="Print_Titles_MI" localSheetId="0">'P244007-00'!$1:$1</definedName>
    <definedName name="Print_Titles_MI" localSheetId="1">担当者!$1:$1</definedName>
    <definedName name="Z_F47EF525_96B3_4856_8719_29331FBEAD52_.wvu.Cols" localSheetId="0" hidden="1">'P244007-00'!#REF!,'P244007-00'!#REF!</definedName>
    <definedName name="Z_F47EF525_96B3_4856_8719_29331FBEAD52_.wvu.Cols" localSheetId="1" hidden="1">担当者!#REF!,担当者!#REF!</definedName>
    <definedName name="Z_F47EF525_96B3_4856_8719_29331FBEAD52_.wvu.FilterData" localSheetId="0" hidden="1">'P244007-00'!$1:$2</definedName>
    <definedName name="Z_F47EF525_96B3_4856_8719_29331FBEAD52_.wvu.FilterData" localSheetId="1" hidden="1">担当者!$1:$4</definedName>
    <definedName name="Z_F47EF525_96B3_4856_8719_29331FBEAD52_.wvu.PrintArea" localSheetId="0" hidden="1">'P244007-00'!$B$1:$D$27</definedName>
    <definedName name="Z_F47EF525_96B3_4856_8719_29331FBEAD52_.wvu.PrintArea" localSheetId="1" hidden="1">担当者!#REF!</definedName>
    <definedName name="Z_F47EF525_96B3_4856_8719_29331FBEAD52_.wvu.PrintTitles" localSheetId="0" hidden="1">'P244007-00'!#REF!</definedName>
    <definedName name="Z_F47EF525_96B3_4856_8719_29331FBEAD52_.wvu.PrintTitles" localSheetId="1" hidden="1">担当者!#REF!</definedName>
    <definedName name="スケジュール表" localSheetId="0">'P244007-00'!#REF!</definedName>
    <definedName name="スケジュール表" localSheetId="1">担当者!#REF!</definedName>
    <definedName name="スケジュール表">#REF!</definedName>
    <definedName name="プリント範囲2" localSheetId="0">'P244007-00'!$B$1:$D$27</definedName>
    <definedName name="プリント範囲2" localSheetId="1">担当者!#REF!</definedName>
    <definedName name="プリント範囲2">#REF!</definedName>
    <definedName name="開始日" localSheetId="0">'P244007-00'!#REF!</definedName>
    <definedName name="開始日" localSheetId="1">担当者!#REF!</definedName>
    <definedName name="開始日">#REF!</definedName>
    <definedName name="基準日">[1]マクロ!$D$6</definedName>
    <definedName name="実績開始日" localSheetId="0">'P244007-00'!#REF!</definedName>
    <definedName name="実績開始日" localSheetId="1">担当者!#REF!</definedName>
    <definedName name="実績開始日">#REF!</definedName>
    <definedName name="実績終了日" localSheetId="0">'P244007-00'!#REF!</definedName>
    <definedName name="実績終了日" localSheetId="1">担当者!#REF!</definedName>
    <definedName name="実績終了日">#REF!</definedName>
    <definedName name="終了日" localSheetId="0">'P244007-00'!#REF!</definedName>
    <definedName name="終了日" localSheetId="1">担当者!#REF!</definedName>
    <definedName name="終了日">#REF!</definedName>
    <definedName name="進捗指標" localSheetId="0">'P244007-00'!#REF!</definedName>
    <definedName name="進捗指標" localSheetId="1">担当者!#REF!</definedName>
    <definedName name="進捗指標">#REF!</definedName>
    <definedName name="表開始列">[1]マクロ!$D$12</definedName>
    <definedName name="表終了列">[1]マクロ!$D$13</definedName>
    <definedName name="描画領域" localSheetId="0">'P244007-00'!#REF!</definedName>
    <definedName name="描画領域" localSheetId="1">担当者!#REF!</definedName>
    <definedName name="描画領域">#REF!</definedName>
    <definedName name="列毎の日数">[1]マクロ!$D$25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7" i="7" l="1"/>
  <c r="J26" i="7"/>
  <c r="J25" i="7"/>
  <c r="J24" i="7"/>
  <c r="J23" i="7"/>
  <c r="J22" i="7"/>
  <c r="J21" i="7"/>
  <c r="J20" i="7"/>
  <c r="J19" i="7"/>
  <c r="J18" i="7"/>
  <c r="J17" i="7"/>
  <c r="J16" i="7"/>
  <c r="J15" i="7"/>
  <c r="J14" i="7"/>
  <c r="J13" i="7"/>
  <c r="J12" i="7"/>
  <c r="J11" i="7"/>
  <c r="J10" i="7"/>
  <c r="J9" i="7"/>
  <c r="J8" i="7"/>
  <c r="J7" i="7"/>
  <c r="J6" i="7"/>
  <c r="J5" i="7"/>
  <c r="J4" i="7"/>
  <c r="J3" i="7"/>
  <c r="O27" i="7"/>
  <c r="P27" i="7" s="1"/>
  <c r="Q27" i="7" s="1"/>
  <c r="P26" i="7"/>
  <c r="Q26" i="7" s="1"/>
  <c r="P25" i="7"/>
  <c r="Q25" i="7" s="1"/>
  <c r="O24" i="7"/>
  <c r="O25" i="7" s="1"/>
  <c r="O26" i="7" s="1"/>
  <c r="Q23" i="7"/>
  <c r="Q22" i="7"/>
  <c r="P21" i="7"/>
  <c r="Q21" i="7" s="1"/>
  <c r="Q18" i="7"/>
  <c r="Q15" i="7"/>
  <c r="P14" i="7"/>
  <c r="Q14" i="7" s="1"/>
  <c r="O14" i="7"/>
  <c r="O15" i="7" s="1"/>
  <c r="O13" i="7"/>
  <c r="P13" i="7" s="1"/>
  <c r="Q13" i="7" s="1"/>
  <c r="Q12" i="7"/>
  <c r="Q11" i="7"/>
  <c r="P10" i="7"/>
  <c r="Q10" i="7" s="1"/>
  <c r="Q7" i="7"/>
  <c r="Q4" i="7"/>
  <c r="O4" i="7"/>
  <c r="O5" i="7" s="1"/>
  <c r="P3" i="7"/>
  <c r="Q3" i="7" s="1"/>
  <c r="O3" i="7"/>
  <c r="H2" i="7"/>
  <c r="J2" i="7"/>
  <c r="O2" i="7"/>
  <c r="P2" i="7" s="1"/>
  <c r="H3" i="7"/>
  <c r="H4" i="7"/>
  <c r="H5" i="7"/>
  <c r="H6" i="7"/>
  <c r="H7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O16" i="7" l="1"/>
  <c r="P15" i="7"/>
  <c r="O6" i="7"/>
  <c r="P5" i="7"/>
  <c r="Q5" i="7" s="1"/>
  <c r="P4" i="7"/>
  <c r="P24" i="7"/>
  <c r="Q24" i="7" s="1"/>
  <c r="Q2" i="7"/>
  <c r="O7" i="7" l="1"/>
  <c r="P6" i="7"/>
  <c r="Q6" i="7" s="1"/>
  <c r="O17" i="7"/>
  <c r="P16" i="7"/>
  <c r="Q16" i="7" s="1"/>
  <c r="P7" i="7" l="1"/>
  <c r="O8" i="7"/>
  <c r="P17" i="7"/>
  <c r="Q17" i="7" s="1"/>
  <c r="O18" i="7"/>
  <c r="O19" i="7" l="1"/>
  <c r="P18" i="7"/>
  <c r="O9" i="7"/>
  <c r="P8" i="7"/>
  <c r="P9" i="7" l="1"/>
  <c r="Q9" i="7" s="1"/>
  <c r="O10" i="7"/>
  <c r="O11" i="7" s="1"/>
  <c r="P19" i="7"/>
  <c r="Q19" i="7" s="1"/>
  <c r="O20" i="7"/>
  <c r="Q8" i="7"/>
  <c r="O21" i="7" l="1"/>
  <c r="O22" i="7" s="1"/>
  <c r="P20" i="7"/>
  <c r="Q20" i="7" s="1"/>
  <c r="P11" i="7"/>
  <c r="O12" i="7"/>
  <c r="P12" i="7" s="1"/>
  <c r="O23" i="7" l="1"/>
  <c r="P23" i="7" s="1"/>
  <c r="R18" i="7" s="1"/>
  <c r="P22" i="7"/>
  <c r="R11" i="7" l="1"/>
  <c r="R19" i="7"/>
  <c r="R9" i="7"/>
  <c r="R10" i="7"/>
  <c r="R12" i="7"/>
  <c r="R2" i="7"/>
  <c r="R6" i="7"/>
  <c r="R3" i="7"/>
  <c r="R23" i="7"/>
  <c r="R27" i="7"/>
  <c r="R20" i="7"/>
  <c r="R25" i="7"/>
  <c r="R21" i="7"/>
  <c r="R15" i="7"/>
  <c r="R4" i="7"/>
  <c r="R17" i="7"/>
  <c r="R14" i="7"/>
  <c r="R7" i="7"/>
  <c r="R26" i="7"/>
  <c r="R8" i="7"/>
  <c r="R24" i="7"/>
  <c r="R16" i="7"/>
  <c r="R5" i="7"/>
  <c r="R13" i="7"/>
  <c r="R22" i="7"/>
</calcChain>
</file>

<file path=xl/sharedStrings.xml><?xml version="1.0" encoding="utf-8"?>
<sst xmlns="http://schemas.openxmlformats.org/spreadsheetml/2006/main" count="53" uniqueCount="51">
  <si>
    <t>#</t>
    <phoneticPr fontId="1"/>
  </si>
  <si>
    <t>WBS(1)</t>
    <phoneticPr fontId="1"/>
  </si>
  <si>
    <t>WBS(2)</t>
    <phoneticPr fontId="1"/>
  </si>
  <si>
    <t>WBS(3)</t>
    <phoneticPr fontId="1"/>
  </si>
  <si>
    <t>WBS(4)</t>
  </si>
  <si>
    <t>開始予定日</t>
    <rPh sb="0" eb="2">
      <t>カイシ</t>
    </rPh>
    <rPh sb="2" eb="5">
      <t>ヨテイビ</t>
    </rPh>
    <phoneticPr fontId="1"/>
  </si>
  <si>
    <t>終了予定日</t>
    <rPh sb="0" eb="2">
      <t>シュウリョウ</t>
    </rPh>
    <rPh sb="2" eb="4">
      <t>ヨテイ</t>
    </rPh>
    <rPh sb="4" eb="5">
      <t>ビ</t>
    </rPh>
    <phoneticPr fontId="1"/>
  </si>
  <si>
    <t>開始実績日</t>
    <rPh sb="0" eb="2">
      <t>カイシ</t>
    </rPh>
    <rPh sb="2" eb="4">
      <t>ジッセキ</t>
    </rPh>
    <rPh sb="4" eb="5">
      <t>ビ</t>
    </rPh>
    <phoneticPr fontId="1"/>
  </si>
  <si>
    <t>終了実績日</t>
    <rPh sb="0" eb="2">
      <t>シュウリョウ</t>
    </rPh>
    <rPh sb="2" eb="4">
      <t>ジッセキ</t>
    </rPh>
    <rPh sb="4" eb="5">
      <t>ビ</t>
    </rPh>
    <phoneticPr fontId="1"/>
  </si>
  <si>
    <t>担当者</t>
    <rPh sb="0" eb="3">
      <t>タントウシャ</t>
    </rPh>
    <phoneticPr fontId="1"/>
  </si>
  <si>
    <t>担当者コード</t>
    <rPh sb="0" eb="3">
      <t>タントウシャ</t>
    </rPh>
    <phoneticPr fontId="1"/>
  </si>
  <si>
    <t>コード</t>
    <phoneticPr fontId="1"/>
  </si>
  <si>
    <t>上位(1)</t>
    <rPh sb="0" eb="2">
      <t>ジョウイ</t>
    </rPh>
    <phoneticPr fontId="1"/>
  </si>
  <si>
    <t>上位(2)</t>
    <phoneticPr fontId="1"/>
  </si>
  <si>
    <t>上位(3)</t>
    <rPh sb="0" eb="2">
      <t>ジョウイ22</t>
    </rPh>
    <phoneticPr fontId="1"/>
  </si>
  <si>
    <t>ステータス</t>
    <phoneticPr fontId="1"/>
  </si>
  <si>
    <t>進捗率(%)</t>
    <rPh sb="0" eb="3">
      <t>シンチョクリツ</t>
    </rPh>
    <phoneticPr fontId="1"/>
  </si>
  <si>
    <t>最下層</t>
    <rPh sb="0" eb="3">
      <t>サイカソウ</t>
    </rPh>
    <phoneticPr fontId="1"/>
  </si>
  <si>
    <t>EMP0103</t>
    <phoneticPr fontId="1"/>
  </si>
  <si>
    <t>EMP0104</t>
    <phoneticPr fontId="1"/>
  </si>
  <si>
    <t>遠藤　ゆか</t>
  </si>
  <si>
    <t>小野田　通</t>
  </si>
  <si>
    <t>計画工数</t>
    <rPh sb="0" eb="2">
      <t>ケイカク</t>
    </rPh>
    <rPh sb="2" eb="4">
      <t>コウスウ</t>
    </rPh>
    <phoneticPr fontId="1"/>
  </si>
  <si>
    <t>詳細設計書作成②ー１</t>
  </si>
  <si>
    <t>詳細設計書作成②ー２</t>
  </si>
  <si>
    <t>基本設計</t>
    <rPh sb="0" eb="4">
      <t>キホンセッケイ</t>
    </rPh>
    <phoneticPr fontId="1"/>
  </si>
  <si>
    <t>基本設計書作成</t>
    <rPh sb="0" eb="5">
      <t>キホンセッケイショ</t>
    </rPh>
    <rPh sb="5" eb="7">
      <t>サクセイ</t>
    </rPh>
    <phoneticPr fontId="1"/>
  </si>
  <si>
    <t>基本設計書作成①</t>
    <rPh sb="0" eb="5">
      <t>キホンセッケイショ</t>
    </rPh>
    <rPh sb="5" eb="7">
      <t>サクセイ</t>
    </rPh>
    <phoneticPr fontId="1"/>
  </si>
  <si>
    <t>基本設計書作成①ー１</t>
    <rPh sb="0" eb="5">
      <t>キホンセッケイショ</t>
    </rPh>
    <rPh sb="5" eb="7">
      <t>サクセイ</t>
    </rPh>
    <phoneticPr fontId="1"/>
  </si>
  <si>
    <t>基本設計書作成①ー２</t>
    <rPh sb="0" eb="5">
      <t>キホンセッケイショ</t>
    </rPh>
    <rPh sb="5" eb="7">
      <t>サクセイ</t>
    </rPh>
    <phoneticPr fontId="1"/>
  </si>
  <si>
    <t>基本設計書作成②</t>
    <rPh sb="0" eb="5">
      <t>キホンセッケイショ</t>
    </rPh>
    <rPh sb="5" eb="7">
      <t>サクセイ</t>
    </rPh>
    <phoneticPr fontId="1"/>
  </si>
  <si>
    <t>総合テスト仕様書作成</t>
    <rPh sb="0" eb="2">
      <t>ソウゴウ</t>
    </rPh>
    <rPh sb="5" eb="8">
      <t>シヨウショ</t>
    </rPh>
    <rPh sb="8" eb="10">
      <t>サクセイ</t>
    </rPh>
    <phoneticPr fontId="1"/>
  </si>
  <si>
    <t>総合テスト仕様書作成①</t>
    <rPh sb="0" eb="2">
      <t>ソウゴウ</t>
    </rPh>
    <rPh sb="5" eb="8">
      <t>シヨウショ</t>
    </rPh>
    <rPh sb="8" eb="10">
      <t>サクセイ</t>
    </rPh>
    <phoneticPr fontId="1"/>
  </si>
  <si>
    <t>総合テスト仕様書作成②</t>
    <rPh sb="0" eb="2">
      <t>ソウゴウ</t>
    </rPh>
    <rPh sb="5" eb="8">
      <t>シヨウショ</t>
    </rPh>
    <rPh sb="8" eb="10">
      <t>サクセイ</t>
    </rPh>
    <phoneticPr fontId="1"/>
  </si>
  <si>
    <t>詳細設計</t>
    <rPh sb="0" eb="4">
      <t>ショウサイセッケイ</t>
    </rPh>
    <phoneticPr fontId="1"/>
  </si>
  <si>
    <t>詳細設計書作成</t>
    <rPh sb="0" eb="2">
      <t>ショウサイ</t>
    </rPh>
    <rPh sb="2" eb="5">
      <t>セッケイショ</t>
    </rPh>
    <rPh sb="5" eb="7">
      <t>サクセイ</t>
    </rPh>
    <phoneticPr fontId="1"/>
  </si>
  <si>
    <t>詳細設計書作成①</t>
    <rPh sb="0" eb="2">
      <t>ショウサイ</t>
    </rPh>
    <rPh sb="2" eb="5">
      <t>セッケイショ</t>
    </rPh>
    <rPh sb="5" eb="7">
      <t>サクセイ</t>
    </rPh>
    <phoneticPr fontId="1"/>
  </si>
  <si>
    <t>詳細設計書作成①ー１</t>
    <rPh sb="0" eb="2">
      <t>ショウサイ</t>
    </rPh>
    <rPh sb="2" eb="5">
      <t>セッケイショ</t>
    </rPh>
    <rPh sb="5" eb="7">
      <t>サクセイ</t>
    </rPh>
    <phoneticPr fontId="1"/>
  </si>
  <si>
    <t>詳細設計書作成①ー２</t>
    <rPh sb="0" eb="2">
      <t>ショウサイ</t>
    </rPh>
    <rPh sb="2" eb="5">
      <t>セッケイショ</t>
    </rPh>
    <rPh sb="5" eb="7">
      <t>サクセイ</t>
    </rPh>
    <phoneticPr fontId="1"/>
  </si>
  <si>
    <t>詳細設計書作成②</t>
    <rPh sb="0" eb="2">
      <t>ショウサイ</t>
    </rPh>
    <rPh sb="2" eb="5">
      <t>セッケイショ</t>
    </rPh>
    <rPh sb="5" eb="7">
      <t>サクセイ</t>
    </rPh>
    <phoneticPr fontId="1"/>
  </si>
  <si>
    <t>結合テスト仕様書作成</t>
    <rPh sb="0" eb="2">
      <t>ケツゴウ</t>
    </rPh>
    <rPh sb="5" eb="8">
      <t>シヨウショ</t>
    </rPh>
    <rPh sb="8" eb="10">
      <t>サクセイ</t>
    </rPh>
    <phoneticPr fontId="1"/>
  </si>
  <si>
    <t>結合テスト仕様書作成①</t>
    <rPh sb="0" eb="2">
      <t>ケツゴウ</t>
    </rPh>
    <rPh sb="5" eb="8">
      <t>シヨウショ</t>
    </rPh>
    <rPh sb="8" eb="10">
      <t>サクセイ</t>
    </rPh>
    <phoneticPr fontId="1"/>
  </si>
  <si>
    <t>結合テスト仕様書作成②</t>
    <rPh sb="0" eb="2">
      <t>ケツゴウ</t>
    </rPh>
    <rPh sb="5" eb="8">
      <t>シヨウショ</t>
    </rPh>
    <rPh sb="8" eb="10">
      <t>サクセイ</t>
    </rPh>
    <phoneticPr fontId="1"/>
  </si>
  <si>
    <t>製造</t>
    <rPh sb="0" eb="2">
      <t>セイゾウ</t>
    </rPh>
    <phoneticPr fontId="1"/>
  </si>
  <si>
    <t>テストコード作成</t>
    <rPh sb="6" eb="8">
      <t>サクセイ</t>
    </rPh>
    <phoneticPr fontId="1"/>
  </si>
  <si>
    <t>プログラム作成</t>
    <rPh sb="5" eb="7">
      <t>サクセイ</t>
    </rPh>
    <phoneticPr fontId="1"/>
  </si>
  <si>
    <t>結合テスト</t>
    <rPh sb="0" eb="2">
      <t>ケツゴウ</t>
    </rPh>
    <phoneticPr fontId="1"/>
  </si>
  <si>
    <t>基本設計書作成②ー１a</t>
    <rPh sb="0" eb="5">
      <t>キホンセッケイショ</t>
    </rPh>
    <rPh sb="5" eb="7">
      <t>サクセイ</t>
    </rPh>
    <phoneticPr fontId="1"/>
  </si>
  <si>
    <t>基本設計書作成②ー２a</t>
    <rPh sb="0" eb="5">
      <t>キホンセッケイショ</t>
    </rPh>
    <rPh sb="5" eb="7">
      <t>サクセイ</t>
    </rPh>
    <phoneticPr fontId="1"/>
  </si>
  <si>
    <t>EMP0105</t>
    <phoneticPr fontId="1"/>
  </si>
  <si>
    <t>風間　妙</t>
    <rPh sb="0" eb="2">
      <t>カザマ</t>
    </rPh>
    <rPh sb="3" eb="4">
      <t>ミョウ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</si>
</sst>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/mm/dd"/>
    <numFmt numFmtId="177" formatCode="yyyy/m/d;@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12"/>
      <name val="BIZ UDゴシック"/>
      <family val="3"/>
      <charset val="128"/>
    </font>
    <font>
      <sz val="12"/>
      <color theme="0"/>
      <name val="BIZ UDゴシック"/>
      <family val="3"/>
      <charset val="128"/>
    </font>
    <font>
      <sz val="12"/>
      <color theme="9" tint="-0.249977111117893"/>
      <name val="BIZ UD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0">
    <xf numFmtId="0" fontId="0" fillId="0" borderId="0" xfId="0">
      <alignment vertical="center"/>
    </xf>
    <xf numFmtId="0" fontId="3" fillId="0" borderId="0" xfId="1" applyFont="1">
      <alignment vertical="center"/>
    </xf>
    <xf numFmtId="0" fontId="3" fillId="0" borderId="0" xfId="2" applyFont="1">
      <alignment vertical="center"/>
    </xf>
    <xf numFmtId="0" fontId="4" fillId="0" borderId="0" xfId="2" applyFont="1">
      <alignment vertical="center"/>
    </xf>
    <xf numFmtId="0" fontId="4" fillId="0" borderId="0" xfId="2" applyFont="1" applyAlignment="1">
      <alignment horizontal="left" vertical="center"/>
    </xf>
    <xf numFmtId="176" fontId="4" fillId="0" borderId="0" xfId="2" applyNumberFormat="1" applyFont="1">
      <alignment vertical="center"/>
    </xf>
    <xf numFmtId="177" fontId="4" fillId="0" borderId="0" xfId="2" applyNumberFormat="1" applyFont="1">
      <alignment vertical="center"/>
    </xf>
    <xf numFmtId="177" fontId="3" fillId="0" borderId="0" xfId="1" applyNumberFormat="1" applyFont="1">
      <alignment vertical="center"/>
    </xf>
    <xf numFmtId="177" fontId="0" fillId="0" borderId="0" xfId="0" applyNumberFormat="1">
      <alignment vertical="center"/>
    </xf>
    <xf numFmtId="176" fontId="5" fillId="2" borderId="0" xfId="2" applyNumberFormat="1" applyFont="1" applyFill="1">
      <alignment vertical="center"/>
    </xf>
  </cellXfs>
  <cellStyles count="3">
    <cellStyle name="標準" xfId="0" builtinId="0"/>
    <cellStyle name="標準 2" xfId="1" xr:uid="{D70B10B9-6D57-4C41-9AF7-2B5C97FBD2D2}"/>
    <cellStyle name="標準_471-062-02" xfId="2" xr:uid="{D0ECB3C1-985A-4A63-AFFF-8076B3CC3E81}"/>
  </cellStyles>
  <dxfs count="2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BIZ UDゴシック"/>
        <family val="3"/>
        <charset val="128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BIZ UDゴシック"/>
        <family val="3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BIZ UDゴシック"/>
        <family val="3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BIZ UDゴシック"/>
        <family val="3"/>
        <charset val="128"/>
        <scheme val="none"/>
      </font>
      <numFmt numFmtId="176" formatCode="yy/mm/dd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BIZ UDゴシック"/>
        <family val="3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BIZ UDゴシック"/>
        <family val="3"/>
        <charset val="128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BIZ UDゴシック"/>
        <family val="3"/>
        <charset val="128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BIZ UDゴシック"/>
        <family val="3"/>
        <charset val="128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BIZ UDゴシック"/>
        <family val="3"/>
        <charset val="128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BIZ UDゴシック"/>
        <family val="3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BIZ UDゴシック"/>
        <family val="3"/>
        <charset val="128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BIZ UDゴシック"/>
        <family val="3"/>
        <charset val="128"/>
        <scheme val="none"/>
      </font>
      <numFmt numFmtId="177" formatCode="yyyy/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BIZ UDゴシック"/>
        <family val="3"/>
        <charset val="128"/>
        <scheme val="none"/>
      </font>
      <numFmt numFmtId="177" formatCode="yyyy/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BIZ UDゴシック"/>
        <family val="3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BIZ UDゴシック"/>
        <family val="3"/>
        <charset val="128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BIZ UDゴシック"/>
        <family val="3"/>
        <charset val="128"/>
        <scheme val="none"/>
      </font>
      <numFmt numFmtId="177" formatCode="yyyy/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BIZ UDゴシック"/>
        <family val="3"/>
        <charset val="128"/>
        <scheme val="none"/>
      </font>
      <numFmt numFmtId="177" formatCode="yyyy/m/d;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BIZ UDゴシック"/>
        <family val="3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BIZ UD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BIZ UD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BIZ UD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BIZ UDゴシック"/>
        <family val="3"/>
        <charset val="128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BIZ UDゴシック"/>
        <family val="3"/>
        <charset val="128"/>
        <scheme val="none"/>
      </font>
      <numFmt numFmtId="176" formatCode="yy/mm/dd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n.nishida\Documents\OBPM\&#12463;&#12521;&#12452;&#12450;&#12531;&#12488;\22.&#12475;&#12531;&#12467;&#12540;&#24773;&#22577;\2022_&#20445;&#23432;\230203\&#30707;&#27833;&#12459;&#12540;&#12489;&#12471;&#12473;&#12486;&#12512;&#12522;&#12491;&#12517;&#12540;&#12450;&#12523;_WBS.xlsm" TargetMode="External"/><Relationship Id="rId1" Type="http://schemas.openxmlformats.org/officeDocument/2006/relationships/externalLinkPath" Target="https://azsint-my.sharepoint.com/personal/n_nishida_sint_co_jp/Documents/&#12487;&#12473;&#12463;&#12488;&#12483;&#12503;/temp/WBS&#21462;&#36796;/&#30707;&#27833;&#12459;&#12540;&#12489;&#12471;&#12473;&#12486;&#12512;&#12522;&#12491;&#12517;&#12540;&#12450;&#12523;_WB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纏め"/>
      <sheetName val="work"/>
      <sheetName val="スケジュール表"/>
      <sheetName val="スケジュール表_20221124BK"/>
      <sheetName val="利用ガイド"/>
      <sheetName val="サンプル"/>
      <sheetName val="更新履歴"/>
      <sheetName val="マクロ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>
        <row r="6">
          <cell r="D6">
            <v>44713</v>
          </cell>
        </row>
        <row r="12">
          <cell r="D12">
            <v>30</v>
          </cell>
        </row>
        <row r="13">
          <cell r="D13">
            <v>141</v>
          </cell>
        </row>
        <row r="25">
          <cell r="D25">
            <v>7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3C747A9-1E5C-4727-A56D-5C671FC14CC5}" name="WBS" displayName="WBS" ref="A1:S27" totalsRowShown="0" headerRowDxfId="22" headerRowCellStyle="標準_471-062-02">
  <autoFilter ref="A1:S27" xr:uid="{8060C957-403C-4886-8C1F-30E80A19272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</autoFilter>
  <tableColumns count="19">
    <tableColumn id="1" xr3:uid="{33903C9E-481A-4246-8EC7-F5DDA31EEB8E}" name="#" dataDxfId="21" dataCellStyle="標準_471-062-02"/>
    <tableColumn id="2" xr3:uid="{115FB061-2088-45D3-AAAC-D22119EC7A9F}" name="WBS(1)" dataDxfId="20" dataCellStyle="標準 2"/>
    <tableColumn id="3" xr3:uid="{CB019295-3C80-42BA-BCE5-B88A72F2E8D8}" name="WBS(2)" dataDxfId="19" dataCellStyle="標準 2"/>
    <tableColumn id="4" xr3:uid="{6470E13D-594B-416E-AE0E-B9A92805E896}" name="WBS(3)" dataDxfId="18" dataCellStyle="標準 2"/>
    <tableColumn id="7" xr3:uid="{089679C5-D36D-422D-8CDF-93B87B13DAC0}" name="WBS(4)" dataDxfId="17" dataCellStyle="標準 2"/>
    <tableColumn id="12" xr3:uid="{A3DC392F-EAE9-4509-A668-BE8233A3DBEF}" name="開始予定日" dataDxfId="16" dataCellStyle="標準 2"/>
    <tableColumn id="11" xr3:uid="{CA9B8B28-D559-4788-AF7E-704FB3F98D65}" name="終了予定日" dataDxfId="15" dataCellStyle="標準 2"/>
    <tableColumn id="5" xr3:uid="{8B1D4E6E-B373-4CAF-9E1E-6D47A4A4E357}" name="計画工数" dataDxfId="14" dataCellStyle="標準 2">
      <calculatedColumnFormula>IF(OR(WBS[[#This Row],[開始予定日]]="",WBS[[#This Row],[終了予定日]]=""),"",NETWORKDAYS(WBS[[#This Row],[開始予定日]],WBS[[#This Row],[終了予定日]]))</calculatedColumnFormula>
    </tableColumn>
    <tableColumn id="8" xr3:uid="{131E9D11-FCE8-4C75-B4B0-D940BB3BB537}" name="担当者コード" dataDxfId="13" dataCellStyle="標準 2"/>
    <tableColumn id="6" xr3:uid="{CEBE04B5-045F-4A45-8280-BA30A4742C8A}" name="担当者" dataDxfId="0" dataCellStyle="標準 2">
      <calculatedColumnFormula>IF(WBS[[#This Row],[担当者コード]]&lt;&gt;"",VLOOKUP(WBS[[#This Row],[担当者コード]],ACT[],2,FALSE),"")</calculatedColumnFormula>
    </tableColumn>
    <tableColumn id="10" xr3:uid="{2B5E90D4-EEF7-46C0-8A7B-8DBB5DD8800A}" name="開始実績日" dataDxfId="12" dataCellStyle="標準 2"/>
    <tableColumn id="9" xr3:uid="{9DD05109-1A09-4143-A43D-06CC017551BC}" name="終了実績日" dataDxfId="11" dataCellStyle="標準 2"/>
    <tableColumn id="13" xr3:uid="{DB953B06-4344-4EEE-8A9F-52BA389CAAE7}" name="進捗率(%)" dataDxfId="10" dataCellStyle="標準 2"/>
    <tableColumn id="14" xr3:uid="{40ACF945-6050-4B6B-AA33-AE2BEF3701A6}" name="コード" dataDxfId="9" dataCellStyle="標準_471-062-02"/>
    <tableColumn id="17" xr3:uid="{94EACCC5-309B-46A2-99E4-B12851BE897A}" name="上位(1)" dataDxfId="8" dataCellStyle="標準_471-062-02">
      <calculatedColumnFormula>IF(B2="",IF(OR(ROW(O1)=1),"",O1),N2)</calculatedColumnFormula>
    </tableColumn>
    <tableColumn id="18" xr3:uid="{F96B3909-02A7-4414-976C-409C27CF0984}" name="上位(2)" dataDxfId="7" dataCellStyle="標準_471-062-02">
      <calculatedColumnFormula>IF(C2="",IF(OR(ROW(P1)=1,O2="",N2=O2),"",P1),N2)</calculatedColumnFormula>
    </tableColumn>
    <tableColumn id="16" xr3:uid="{559457A8-0301-4CC3-987E-8D8F7540EADE}" name="上位(3)" dataDxfId="6" dataCellStyle="標準_471-062-02">
      <calculatedColumnFormula>IF(D2="",IF(OR(ROW(Q1)=1,P2="",N2=P2),"",Q1),N2)</calculatedColumnFormula>
    </tableColumn>
    <tableColumn id="19" xr3:uid="{4B0F2B89-FA8B-42A0-90AD-A435AEEFEE00}" name="最下層" dataDxfId="5" dataCellStyle="標準_471-062-02">
      <calculatedColumnFormula>IF(COUNTIF(WBS[[上位(1)]:[上位(3)]],WBS[[#This Row],[コード]])&lt;=1,1,0)</calculatedColumnFormula>
    </tableColumn>
    <tableColumn id="15" xr3:uid="{325B4B10-1137-4722-8D41-5018EAB0DD82}" name="ステータス" dataDxfId="4" dataCellStyle="標準 2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5B2D67B-B29D-47FD-A6F8-C3D96427C78E}" name="ACT" displayName="ACT" ref="A1:B4" totalsRowShown="0" headerRowDxfId="3" headerRowCellStyle="標準_471-062-02">
  <autoFilter ref="A1:B4" xr:uid="{8060C957-403C-4886-8C1F-30E80A192720}">
    <filterColumn colId="0" hiddenButton="1"/>
    <filterColumn colId="1" hiddenButton="1"/>
  </autoFilter>
  <tableColumns count="2">
    <tableColumn id="8" xr3:uid="{68247EC4-0DC8-4137-9216-01F9F5E3A62C}" name="担当者コード" dataDxfId="2" dataCellStyle="標準 2"/>
    <tableColumn id="6" xr3:uid="{D229B957-A3C2-4501-9E8B-709E9F77F78F}" name="担当者" dataDxfId="1" dataCellStyle="標準 2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C8F291-B2D5-4700-8F2F-C40BB05863CA}">
  <sheetPr transitionEvaluation="1">
    <outlinePr summaryBelow="0" summaryRight="0"/>
    <pageSetUpPr fitToPage="1"/>
  </sheetPr>
  <dimension ref="A1:S27"/>
  <sheetViews>
    <sheetView tabSelected="1" defaultGridColor="0" colorId="22" zoomScaleNormal="100" zoomScaleSheetLayoutView="80" workbookViewId="0"/>
  </sheetViews>
  <sheetFormatPr defaultColWidth="5.58203125" defaultRowHeight="18" x14ac:dyDescent="0.55000000000000004"/>
  <cols>
    <col min="1" max="1" width="6.58203125" style="1" customWidth="1"/>
    <col min="2" max="4" width="10.58203125" style="1" customWidth="1"/>
    <col min="5" max="5" width="30.58203125" style="1" customWidth="1"/>
    <col min="6" max="6" width="12.58203125" style="8" customWidth="1"/>
    <col min="7" max="7" width="12.58203125" style="7" customWidth="1"/>
    <col min="8" max="8" width="12.58203125" style="1" customWidth="1"/>
    <col min="9" max="9" width="12.58203125" customWidth="1"/>
    <col min="10" max="10" width="12.58203125" style="1" customWidth="1"/>
    <col min="11" max="11" width="12.58203125" style="8" customWidth="1"/>
    <col min="12" max="12" width="12.58203125" style="7" customWidth="1"/>
    <col min="13" max="13" width="12.58203125" style="1" customWidth="1"/>
    <col min="14" max="18" width="7.58203125" style="1" customWidth="1"/>
    <col min="19" max="19" width="12.58203125" style="1" customWidth="1"/>
    <col min="20" max="16384" width="5.58203125" style="1"/>
  </cols>
  <sheetData>
    <row r="1" spans="1:19" s="2" customFormat="1" ht="14" x14ac:dyDescent="0.55000000000000004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5</v>
      </c>
      <c r="G1" s="6" t="s">
        <v>6</v>
      </c>
      <c r="H1" s="3" t="s">
        <v>22</v>
      </c>
      <c r="I1" s="3" t="s">
        <v>10</v>
      </c>
      <c r="J1" s="3" t="s">
        <v>9</v>
      </c>
      <c r="K1" s="6" t="s">
        <v>7</v>
      </c>
      <c r="L1" s="6" t="s">
        <v>8</v>
      </c>
      <c r="M1" s="3" t="s">
        <v>16</v>
      </c>
      <c r="N1" s="9" t="s">
        <v>11</v>
      </c>
      <c r="O1" s="9" t="s">
        <v>12</v>
      </c>
      <c r="P1" s="9" t="s">
        <v>13</v>
      </c>
      <c r="Q1" s="9" t="s">
        <v>14</v>
      </c>
      <c r="R1" s="9" t="s">
        <v>17</v>
      </c>
      <c r="S1" s="5" t="s">
        <v>15</v>
      </c>
    </row>
    <row r="2" spans="1:19" s="2" customFormat="1" ht="14" x14ac:dyDescent="0.55000000000000004">
      <c r="A2" s="2">
        <v>2</v>
      </c>
      <c r="B2" s="1" t="s">
        <v>25</v>
      </c>
      <c r="C2" s="1"/>
      <c r="D2" s="1"/>
      <c r="E2" s="1"/>
      <c r="F2" s="7">
        <v>45778</v>
      </c>
      <c r="G2" s="7">
        <v>45808</v>
      </c>
      <c r="H2" s="1">
        <f>IF(OR(WBS[[#This Row],[開始予定日]]="",WBS[[#This Row],[終了予定日]]=""),"",NETWORKDAYS(WBS[[#This Row],[開始予定日]],WBS[[#This Row],[終了予定日]]))</f>
        <v>22</v>
      </c>
      <c r="I2" s="1"/>
      <c r="J2" s="1" t="str">
        <f>IF(WBS[[#This Row],[担当者コード]]&lt;&gt;"",VLOOKUP(WBS[[#This Row],[担当者コード]],ACT[],2,FALSE),"")</f>
        <v/>
      </c>
      <c r="K2" s="7"/>
      <c r="L2" s="7"/>
      <c r="M2" s="1"/>
      <c r="O2" s="2">
        <f t="shared" ref="O2" si="0">IF(B2="",IF(OR(ROW(O1)=1),"",O1),N2)</f>
        <v>0</v>
      </c>
      <c r="P2" s="2" t="str">
        <f t="shared" ref="P2" si="1">IF(C2="",IF(OR(ROW(P1)=1,O2="",N2=O2),"",P1),N2)</f>
        <v/>
      </c>
      <c r="Q2" s="2" t="str">
        <f t="shared" ref="Q2" si="2">IF(D2="",IF(OR(ROW(Q1)=1,P2="",N2=P2),"",Q1),N2)</f>
        <v/>
      </c>
      <c r="R2" s="2">
        <f>IF(COUNTIF(WBS[[上位(1)]:[上位(3)]],WBS[[#This Row],[コード]])&lt;=1,1,0)</f>
        <v>0</v>
      </c>
    </row>
    <row r="3" spans="1:19" ht="14" x14ac:dyDescent="0.55000000000000004">
      <c r="A3" s="2">
        <v>21</v>
      </c>
      <c r="C3" s="1" t="s">
        <v>26</v>
      </c>
      <c r="F3" s="7">
        <v>45778</v>
      </c>
      <c r="G3" s="7">
        <v>45797</v>
      </c>
      <c r="H3" s="1">
        <f>IF(OR(WBS[[#This Row],[開始予定日]]="",WBS[[#This Row],[終了予定日]]=""),"",NETWORKDAYS(WBS[[#This Row],[開始予定日]],WBS[[#This Row],[終了予定日]]))</f>
        <v>14</v>
      </c>
      <c r="I3" s="1"/>
      <c r="J3" s="1" t="str">
        <f>IF(WBS[[#This Row],[担当者コード]]&lt;&gt;"",VLOOKUP(WBS[[#This Row],[担当者コード]],ACT[],2,FALSE),"")</f>
        <v/>
      </c>
      <c r="K3" s="7"/>
      <c r="N3" s="2"/>
      <c r="O3" s="2">
        <f t="shared" ref="O3:O27" si="3">IF(B3="",IF(OR(ROW(O2)=1),"",O2),N3)</f>
        <v>0</v>
      </c>
      <c r="P3" s="2">
        <f t="shared" ref="P3:P27" si="4">IF(C3="",IF(OR(ROW(P2)=1,O3="",N3=O3),"",P2),N3)</f>
        <v>0</v>
      </c>
      <c r="Q3" s="2" t="str">
        <f t="shared" ref="Q3:Q27" si="5">IF(D3="",IF(OR(ROW(Q2)=1,P3="",N3=P3),"",Q2),N3)</f>
        <v/>
      </c>
      <c r="R3" s="2">
        <f>IF(COUNTIF(WBS[[上位(1)]:[上位(3)]],WBS[[#This Row],[コード]])&lt;=1,1,0)</f>
        <v>0</v>
      </c>
    </row>
    <row r="4" spans="1:19" ht="14" x14ac:dyDescent="0.55000000000000004">
      <c r="A4" s="2">
        <v>211</v>
      </c>
      <c r="D4" s="1" t="s">
        <v>27</v>
      </c>
      <c r="F4" s="7">
        <v>45778</v>
      </c>
      <c r="G4" s="7">
        <v>45787</v>
      </c>
      <c r="H4" s="1">
        <f>IF(OR(WBS[[#This Row],[開始予定日]]="",WBS[[#This Row],[終了予定日]]=""),"",NETWORKDAYS(WBS[[#This Row],[開始予定日]],WBS[[#This Row],[終了予定日]]))</f>
        <v>7</v>
      </c>
      <c r="I4" s="1"/>
      <c r="J4" s="1" t="str">
        <f>IF(WBS[[#This Row],[担当者コード]]&lt;&gt;"",VLOOKUP(WBS[[#This Row],[担当者コード]],ACT[],2,FALSE),"")</f>
        <v/>
      </c>
      <c r="K4" s="7"/>
      <c r="N4" s="2"/>
      <c r="O4" s="2">
        <f t="shared" si="3"/>
        <v>0</v>
      </c>
      <c r="P4" s="2" t="str">
        <f t="shared" si="4"/>
        <v/>
      </c>
      <c r="Q4" s="2">
        <f t="shared" si="5"/>
        <v>0</v>
      </c>
      <c r="R4" s="2">
        <f>IF(COUNTIF(WBS[[上位(1)]:[上位(3)]],WBS[[#This Row],[コード]])&lt;=1,1,0)</f>
        <v>0</v>
      </c>
    </row>
    <row r="5" spans="1:19" ht="14" x14ac:dyDescent="0.55000000000000004">
      <c r="A5" s="2">
        <v>2111</v>
      </c>
      <c r="E5" s="1" t="s">
        <v>28</v>
      </c>
      <c r="F5" s="7">
        <v>45778</v>
      </c>
      <c r="G5" s="7">
        <v>45782</v>
      </c>
      <c r="H5" s="1">
        <f>IF(OR(WBS[[#This Row],[開始予定日]]="",WBS[[#This Row],[終了予定日]]=""),"",NETWORKDAYS(WBS[[#This Row],[開始予定日]],WBS[[#This Row],[終了予定日]]))</f>
        <v>3</v>
      </c>
      <c r="I5" s="1"/>
      <c r="J5" s="1" t="str">
        <f>IF(WBS[[#This Row],[担当者コード]]&lt;&gt;"",VLOOKUP(WBS[[#This Row],[担当者コード]],ACT[],2,FALSE),"")</f>
        <v/>
      </c>
      <c r="K5" s="7"/>
      <c r="N5" s="2"/>
      <c r="O5" s="2">
        <f t="shared" si="3"/>
        <v>0</v>
      </c>
      <c r="P5" s="2" t="str">
        <f t="shared" si="4"/>
        <v/>
      </c>
      <c r="Q5" s="2" t="str">
        <f t="shared" si="5"/>
        <v/>
      </c>
      <c r="R5" s="2">
        <f>IF(COUNTIF(WBS[[上位(1)]:[上位(3)]],WBS[[#This Row],[コード]])&lt;=1,1,0)</f>
        <v>0</v>
      </c>
    </row>
    <row r="6" spans="1:19" ht="14" x14ac:dyDescent="0.55000000000000004">
      <c r="A6" s="2">
        <v>2112</v>
      </c>
      <c r="E6" s="1" t="s">
        <v>29</v>
      </c>
      <c r="F6" s="7">
        <v>45783</v>
      </c>
      <c r="G6" s="7">
        <v>45787</v>
      </c>
      <c r="H6" s="1">
        <f>IF(OR(WBS[[#This Row],[開始予定日]]="",WBS[[#This Row],[終了予定日]]=""),"",NETWORKDAYS(WBS[[#This Row],[開始予定日]],WBS[[#This Row],[終了予定日]]))</f>
        <v>4</v>
      </c>
      <c r="I6" s="1"/>
      <c r="J6" s="1" t="str">
        <f>IF(WBS[[#This Row],[担当者コード]]&lt;&gt;"",VLOOKUP(WBS[[#This Row],[担当者コード]],ACT[],2,FALSE),"")</f>
        <v/>
      </c>
      <c r="K6" s="7"/>
      <c r="N6" s="2"/>
      <c r="O6" s="2">
        <f t="shared" si="3"/>
        <v>0</v>
      </c>
      <c r="P6" s="2" t="str">
        <f t="shared" si="4"/>
        <v/>
      </c>
      <c r="Q6" s="2" t="str">
        <f t="shared" si="5"/>
        <v/>
      </c>
      <c r="R6" s="2">
        <f>IF(COUNTIF(WBS[[上位(1)]:[上位(3)]],WBS[[#This Row],[コード]])&lt;=1,1,0)</f>
        <v>0</v>
      </c>
    </row>
    <row r="7" spans="1:19" ht="14" x14ac:dyDescent="0.55000000000000004">
      <c r="A7" s="2">
        <v>212</v>
      </c>
      <c r="D7" s="1" t="s">
        <v>30</v>
      </c>
      <c r="F7" s="7">
        <v>45788</v>
      </c>
      <c r="G7" s="7">
        <v>45797</v>
      </c>
      <c r="H7" s="1">
        <f>IF(OR(WBS[[#This Row],[開始予定日]]="",WBS[[#This Row],[終了予定日]]=""),"",NETWORKDAYS(WBS[[#This Row],[開始予定日]],WBS[[#This Row],[終了予定日]]))</f>
        <v>7</v>
      </c>
      <c r="I7" s="1"/>
      <c r="J7" s="1" t="str">
        <f>IF(WBS[[#This Row],[担当者コード]]&lt;&gt;"",VLOOKUP(WBS[[#This Row],[担当者コード]],ACT[],2,FALSE),"")</f>
        <v/>
      </c>
      <c r="K7" s="7"/>
      <c r="N7" s="2"/>
      <c r="O7" s="2">
        <f t="shared" si="3"/>
        <v>0</v>
      </c>
      <c r="P7" s="2" t="str">
        <f t="shared" si="4"/>
        <v/>
      </c>
      <c r="Q7" s="2">
        <f t="shared" si="5"/>
        <v>0</v>
      </c>
      <c r="R7" s="2">
        <f>IF(COUNTIF(WBS[[上位(1)]:[上位(3)]],WBS[[#This Row],[コード]])&lt;=1,1,0)</f>
        <v>0</v>
      </c>
    </row>
    <row r="8" spans="1:19" ht="14" x14ac:dyDescent="0.55000000000000004">
      <c r="A8" s="2">
        <v>2121</v>
      </c>
      <c r="E8" s="1" t="s">
        <v>47</v>
      </c>
      <c r="F8" s="7">
        <v>45788</v>
      </c>
      <c r="G8" s="7">
        <v>45792</v>
      </c>
      <c r="H8" s="1">
        <f>IF(OR(WBS[[#This Row],[開始予定日]]="",WBS[[#This Row],[終了予定日]]=""),"",NETWORKDAYS(WBS[[#This Row],[開始予定日]],WBS[[#This Row],[終了予定日]]))</f>
        <v>4</v>
      </c>
      <c r="I8" s="1"/>
      <c r="J8" s="1" t="str">
        <f>IF(WBS[[#This Row],[担当者コード]]&lt;&gt;"",VLOOKUP(WBS[[#This Row],[担当者コード]],ACT[],2,FALSE),"")</f>
        <v/>
      </c>
      <c r="K8" s="7"/>
      <c r="N8" s="2"/>
      <c r="O8" s="2">
        <f t="shared" si="3"/>
        <v>0</v>
      </c>
      <c r="P8" s="2" t="str">
        <f t="shared" si="4"/>
        <v/>
      </c>
      <c r="Q8" s="2" t="str">
        <f t="shared" si="5"/>
        <v/>
      </c>
      <c r="R8" s="2">
        <f>IF(COUNTIF(WBS[[上位(1)]:[上位(3)]],WBS[[#This Row],[コード]])&lt;=1,1,0)</f>
        <v>0</v>
      </c>
    </row>
    <row r="9" spans="1:19" ht="14" x14ac:dyDescent="0.55000000000000004">
      <c r="A9" s="2">
        <v>2122</v>
      </c>
      <c r="E9" s="1" t="s">
        <v>48</v>
      </c>
      <c r="F9" s="7">
        <v>45793</v>
      </c>
      <c r="G9" s="7">
        <v>45797</v>
      </c>
      <c r="H9" s="1">
        <f>IF(OR(WBS[[#This Row],[開始予定日]]="",WBS[[#This Row],[終了予定日]]=""),"",NETWORKDAYS(WBS[[#This Row],[開始予定日]],WBS[[#This Row],[終了予定日]]))</f>
        <v>3</v>
      </c>
      <c r="I9" s="1"/>
      <c r="J9" s="1" t="str">
        <f>IF(WBS[[#This Row],[担当者コード]]&lt;&gt;"",VLOOKUP(WBS[[#This Row],[担当者コード]],ACT[],2,FALSE),"")</f>
        <v/>
      </c>
      <c r="K9" s="7"/>
      <c r="N9" s="2"/>
      <c r="O9" s="2">
        <f t="shared" si="3"/>
        <v>0</v>
      </c>
      <c r="P9" s="2" t="str">
        <f t="shared" si="4"/>
        <v/>
      </c>
      <c r="Q9" s="2" t="str">
        <f t="shared" si="5"/>
        <v/>
      </c>
      <c r="R9" s="2">
        <f>IF(COUNTIF(WBS[[上位(1)]:[上位(3)]],WBS[[#This Row],[コード]])&lt;=1,1,0)</f>
        <v>0</v>
      </c>
    </row>
    <row r="10" spans="1:19" ht="14" x14ac:dyDescent="0.55000000000000004">
      <c r="A10" s="2">
        <v>22</v>
      </c>
      <c r="C10" s="1" t="s">
        <v>31</v>
      </c>
      <c r="F10" s="7">
        <v>45798</v>
      </c>
      <c r="G10" s="7">
        <v>45808</v>
      </c>
      <c r="H10" s="1">
        <f>IF(OR(WBS[[#This Row],[開始予定日]]="",WBS[[#This Row],[終了予定日]]=""),"",NETWORKDAYS(WBS[[#This Row],[開始予定日]],WBS[[#This Row],[終了予定日]]))</f>
        <v>8</v>
      </c>
      <c r="I10" s="1"/>
      <c r="J10" s="1" t="str">
        <f>IF(WBS[[#This Row],[担当者コード]]&lt;&gt;"",VLOOKUP(WBS[[#This Row],[担当者コード]],ACT[],2,FALSE),"")</f>
        <v/>
      </c>
      <c r="K10" s="7"/>
      <c r="N10" s="2"/>
      <c r="O10" s="2">
        <f t="shared" si="3"/>
        <v>0</v>
      </c>
      <c r="P10" s="2">
        <f t="shared" si="4"/>
        <v>0</v>
      </c>
      <c r="Q10" s="2" t="str">
        <f t="shared" si="5"/>
        <v/>
      </c>
      <c r="R10" s="2">
        <f>IF(COUNTIF(WBS[[上位(1)]:[上位(3)]],WBS[[#This Row],[コード]])&lt;=1,1,0)</f>
        <v>0</v>
      </c>
    </row>
    <row r="11" spans="1:19" ht="14" x14ac:dyDescent="0.55000000000000004">
      <c r="A11" s="2">
        <v>221</v>
      </c>
      <c r="D11" s="1" t="s">
        <v>32</v>
      </c>
      <c r="F11" s="7">
        <v>45798</v>
      </c>
      <c r="G11" s="7">
        <v>45802</v>
      </c>
      <c r="H11" s="1">
        <f>IF(OR(WBS[[#This Row],[開始予定日]]="",WBS[[#This Row],[終了予定日]]=""),"",NETWORKDAYS(WBS[[#This Row],[開始予定日]],WBS[[#This Row],[終了予定日]]))</f>
        <v>3</v>
      </c>
      <c r="I11" s="1"/>
      <c r="J11" s="1" t="str">
        <f>IF(WBS[[#This Row],[担当者コード]]&lt;&gt;"",VLOOKUP(WBS[[#This Row],[担当者コード]],ACT[],2,FALSE),"")</f>
        <v/>
      </c>
      <c r="K11" s="7"/>
      <c r="N11" s="2"/>
      <c r="O11" s="2">
        <f t="shared" si="3"/>
        <v>0</v>
      </c>
      <c r="P11" s="2" t="str">
        <f t="shared" si="4"/>
        <v/>
      </c>
      <c r="Q11" s="2">
        <f t="shared" si="5"/>
        <v>0</v>
      </c>
      <c r="R11" s="2">
        <f>IF(COUNTIF(WBS[[上位(1)]:[上位(3)]],WBS[[#This Row],[コード]])&lt;=1,1,0)</f>
        <v>0</v>
      </c>
    </row>
    <row r="12" spans="1:19" ht="14" x14ac:dyDescent="0.55000000000000004">
      <c r="A12" s="2">
        <v>222</v>
      </c>
      <c r="D12" s="1" t="s">
        <v>33</v>
      </c>
      <c r="F12" s="7">
        <v>45803</v>
      </c>
      <c r="G12" s="7">
        <v>45808</v>
      </c>
      <c r="H12" s="1">
        <f>IF(OR(WBS[[#This Row],[開始予定日]]="",WBS[[#This Row],[終了予定日]]=""),"",NETWORKDAYS(WBS[[#This Row],[開始予定日]],WBS[[#This Row],[終了予定日]]))</f>
        <v>5</v>
      </c>
      <c r="I12" s="1"/>
      <c r="J12" s="1" t="str">
        <f>IF(WBS[[#This Row],[担当者コード]]&lt;&gt;"",VLOOKUP(WBS[[#This Row],[担当者コード]],ACT[],2,FALSE),"")</f>
        <v/>
      </c>
      <c r="K12" s="7"/>
      <c r="N12" s="2"/>
      <c r="O12" s="2">
        <f t="shared" si="3"/>
        <v>0</v>
      </c>
      <c r="P12" s="2" t="str">
        <f t="shared" si="4"/>
        <v/>
      </c>
      <c r="Q12" s="2">
        <f t="shared" si="5"/>
        <v>0</v>
      </c>
      <c r="R12" s="2">
        <f>IF(COUNTIF(WBS[[上位(1)]:[上位(3)]],WBS[[#This Row],[コード]])&lt;=1,1,0)</f>
        <v>0</v>
      </c>
    </row>
    <row r="13" spans="1:19" ht="14" x14ac:dyDescent="0.55000000000000004">
      <c r="A13" s="2">
        <v>3</v>
      </c>
      <c r="B13" s="1" t="s">
        <v>34</v>
      </c>
      <c r="F13" s="7">
        <v>45809</v>
      </c>
      <c r="G13" s="7">
        <v>45838</v>
      </c>
      <c r="H13" s="1">
        <f>IF(OR(WBS[[#This Row],[開始予定日]]="",WBS[[#This Row],[終了予定日]]=""),"",NETWORKDAYS(WBS[[#This Row],[開始予定日]],WBS[[#This Row],[終了予定日]]))</f>
        <v>21</v>
      </c>
      <c r="I13" s="1"/>
      <c r="J13" s="1" t="str">
        <f>IF(WBS[[#This Row],[担当者コード]]&lt;&gt;"",VLOOKUP(WBS[[#This Row],[担当者コード]],ACT[],2,FALSE),"")</f>
        <v/>
      </c>
      <c r="K13" s="7"/>
      <c r="N13" s="2"/>
      <c r="O13" s="2">
        <f t="shared" si="3"/>
        <v>0</v>
      </c>
      <c r="P13" s="2" t="str">
        <f t="shared" si="4"/>
        <v/>
      </c>
      <c r="Q13" s="2" t="str">
        <f t="shared" si="5"/>
        <v/>
      </c>
      <c r="R13" s="2">
        <f>IF(COUNTIF(WBS[[上位(1)]:[上位(3)]],WBS[[#This Row],[コード]])&lt;=1,1,0)</f>
        <v>0</v>
      </c>
    </row>
    <row r="14" spans="1:19" ht="14" x14ac:dyDescent="0.55000000000000004">
      <c r="A14" s="2">
        <v>31</v>
      </c>
      <c r="C14" s="1" t="s">
        <v>35</v>
      </c>
      <c r="F14" s="7">
        <v>45809</v>
      </c>
      <c r="G14" s="7">
        <v>45828</v>
      </c>
      <c r="H14" s="1">
        <f>IF(OR(WBS[[#This Row],[開始予定日]]="",WBS[[#This Row],[終了予定日]]=""),"",NETWORKDAYS(WBS[[#This Row],[開始予定日]],WBS[[#This Row],[終了予定日]]))</f>
        <v>15</v>
      </c>
      <c r="I14" s="1"/>
      <c r="J14" s="1" t="str">
        <f>IF(WBS[[#This Row],[担当者コード]]&lt;&gt;"",VLOOKUP(WBS[[#This Row],[担当者コード]],ACT[],2,FALSE),"")</f>
        <v/>
      </c>
      <c r="K14" s="7"/>
      <c r="N14" s="2"/>
      <c r="O14" s="2">
        <f t="shared" si="3"/>
        <v>0</v>
      </c>
      <c r="P14" s="2">
        <f t="shared" si="4"/>
        <v>0</v>
      </c>
      <c r="Q14" s="2" t="str">
        <f t="shared" si="5"/>
        <v/>
      </c>
      <c r="R14" s="2">
        <f>IF(COUNTIF(WBS[[上位(1)]:[上位(3)]],WBS[[#This Row],[コード]])&lt;=1,1,0)</f>
        <v>0</v>
      </c>
    </row>
    <row r="15" spans="1:19" ht="14" x14ac:dyDescent="0.55000000000000004">
      <c r="A15" s="2">
        <v>311</v>
      </c>
      <c r="D15" s="1" t="s">
        <v>36</v>
      </c>
      <c r="F15" s="7">
        <v>45809</v>
      </c>
      <c r="G15" s="7">
        <v>45818</v>
      </c>
      <c r="H15" s="1">
        <f>IF(OR(WBS[[#This Row],[開始予定日]]="",WBS[[#This Row],[終了予定日]]=""),"",NETWORKDAYS(WBS[[#This Row],[開始予定日]],WBS[[#This Row],[終了予定日]]))</f>
        <v>7</v>
      </c>
      <c r="I15" s="1"/>
      <c r="J15" s="1" t="str">
        <f>IF(WBS[[#This Row],[担当者コード]]&lt;&gt;"",VLOOKUP(WBS[[#This Row],[担当者コード]],ACT[],2,FALSE),"")</f>
        <v/>
      </c>
      <c r="K15" s="7"/>
      <c r="N15" s="2"/>
      <c r="O15" s="2">
        <f t="shared" si="3"/>
        <v>0</v>
      </c>
      <c r="P15" s="2" t="str">
        <f t="shared" si="4"/>
        <v/>
      </c>
      <c r="Q15" s="2">
        <f t="shared" si="5"/>
        <v>0</v>
      </c>
      <c r="R15" s="2">
        <f>IF(COUNTIF(WBS[[上位(1)]:[上位(3)]],WBS[[#This Row],[コード]])&lt;=1,1,0)</f>
        <v>0</v>
      </c>
    </row>
    <row r="16" spans="1:19" ht="14" x14ac:dyDescent="0.55000000000000004">
      <c r="A16" s="2">
        <v>3111</v>
      </c>
      <c r="E16" s="1" t="s">
        <v>37</v>
      </c>
      <c r="F16" s="7">
        <v>45809</v>
      </c>
      <c r="G16" s="7">
        <v>45813</v>
      </c>
      <c r="H16" s="1">
        <f>IF(OR(WBS[[#This Row],[開始予定日]]="",WBS[[#This Row],[終了予定日]]=""),"",NETWORKDAYS(WBS[[#This Row],[開始予定日]],WBS[[#This Row],[終了予定日]]))</f>
        <v>4</v>
      </c>
      <c r="I16" s="1"/>
      <c r="J16" s="1" t="str">
        <f>IF(WBS[[#This Row],[担当者コード]]&lt;&gt;"",VLOOKUP(WBS[[#This Row],[担当者コード]],ACT[],2,FALSE),"")</f>
        <v/>
      </c>
      <c r="K16" s="7"/>
      <c r="N16" s="2"/>
      <c r="O16" s="2">
        <f t="shared" si="3"/>
        <v>0</v>
      </c>
      <c r="P16" s="2" t="str">
        <f t="shared" si="4"/>
        <v/>
      </c>
      <c r="Q16" s="2" t="str">
        <f t="shared" si="5"/>
        <v/>
      </c>
      <c r="R16" s="2">
        <f>IF(COUNTIF(WBS[[上位(1)]:[上位(3)]],WBS[[#This Row],[コード]])&lt;=1,1,0)</f>
        <v>0</v>
      </c>
    </row>
    <row r="17" spans="1:18" ht="14" x14ac:dyDescent="0.55000000000000004">
      <c r="A17" s="2">
        <v>3112</v>
      </c>
      <c r="E17" s="1" t="s">
        <v>38</v>
      </c>
      <c r="F17" s="7">
        <v>45814</v>
      </c>
      <c r="G17" s="7">
        <v>45818</v>
      </c>
      <c r="H17" s="1">
        <f>IF(OR(WBS[[#This Row],[開始予定日]]="",WBS[[#This Row],[終了予定日]]=""),"",NETWORKDAYS(WBS[[#This Row],[開始予定日]],WBS[[#This Row],[終了予定日]]))</f>
        <v>3</v>
      </c>
      <c r="I17" s="1"/>
      <c r="J17" s="1" t="str">
        <f>IF(WBS[[#This Row],[担当者コード]]&lt;&gt;"",VLOOKUP(WBS[[#This Row],[担当者コード]],ACT[],2,FALSE),"")</f>
        <v/>
      </c>
      <c r="K17" s="7"/>
      <c r="N17" s="2"/>
      <c r="O17" s="2">
        <f t="shared" si="3"/>
        <v>0</v>
      </c>
      <c r="P17" s="2" t="str">
        <f t="shared" si="4"/>
        <v/>
      </c>
      <c r="Q17" s="2" t="str">
        <f t="shared" si="5"/>
        <v/>
      </c>
      <c r="R17" s="2">
        <f>IF(COUNTIF(WBS[[上位(1)]:[上位(3)]],WBS[[#This Row],[コード]])&lt;=1,1,0)</f>
        <v>0</v>
      </c>
    </row>
    <row r="18" spans="1:18" ht="14" x14ac:dyDescent="0.55000000000000004">
      <c r="A18" s="2">
        <v>312</v>
      </c>
      <c r="D18" s="1" t="s">
        <v>39</v>
      </c>
      <c r="F18" s="7">
        <v>45819</v>
      </c>
      <c r="G18" s="7">
        <v>45828</v>
      </c>
      <c r="H18" s="1">
        <f>IF(OR(WBS[[#This Row],[開始予定日]]="",WBS[[#This Row],[終了予定日]]=""),"",NETWORKDAYS(WBS[[#This Row],[開始予定日]],WBS[[#This Row],[終了予定日]]))</f>
        <v>8</v>
      </c>
      <c r="I18" s="1"/>
      <c r="J18" s="1" t="str">
        <f>IF(WBS[[#This Row],[担当者コード]]&lt;&gt;"",VLOOKUP(WBS[[#This Row],[担当者コード]],ACT[],2,FALSE),"")</f>
        <v/>
      </c>
      <c r="K18" s="7"/>
      <c r="N18" s="2"/>
      <c r="O18" s="2">
        <f t="shared" si="3"/>
        <v>0</v>
      </c>
      <c r="P18" s="2" t="str">
        <f t="shared" si="4"/>
        <v/>
      </c>
      <c r="Q18" s="2">
        <f t="shared" si="5"/>
        <v>0</v>
      </c>
      <c r="R18" s="2">
        <f>IF(COUNTIF(WBS[[上位(1)]:[上位(3)]],WBS[[#This Row],[コード]])&lt;=1,1,0)</f>
        <v>0</v>
      </c>
    </row>
    <row r="19" spans="1:18" ht="14" x14ac:dyDescent="0.55000000000000004">
      <c r="A19" s="2">
        <v>3121</v>
      </c>
      <c r="E19" s="1" t="s">
        <v>23</v>
      </c>
      <c r="F19" s="7">
        <v>45819</v>
      </c>
      <c r="G19" s="7">
        <v>45823</v>
      </c>
      <c r="H19" s="1">
        <f>IF(OR(WBS[[#This Row],[開始予定日]]="",WBS[[#This Row],[終了予定日]]=""),"",NETWORKDAYS(WBS[[#This Row],[開始予定日]],WBS[[#This Row],[終了予定日]]))</f>
        <v>3</v>
      </c>
      <c r="I19" s="1"/>
      <c r="J19" s="1" t="str">
        <f>IF(WBS[[#This Row],[担当者コード]]&lt;&gt;"",VLOOKUP(WBS[[#This Row],[担当者コード]],ACT[],2,FALSE),"")</f>
        <v/>
      </c>
      <c r="K19" s="7"/>
      <c r="N19" s="2"/>
      <c r="O19" s="2">
        <f t="shared" si="3"/>
        <v>0</v>
      </c>
      <c r="P19" s="2" t="str">
        <f t="shared" si="4"/>
        <v/>
      </c>
      <c r="Q19" s="2" t="str">
        <f t="shared" si="5"/>
        <v/>
      </c>
      <c r="R19" s="2">
        <f>IF(COUNTIF(WBS[[上位(1)]:[上位(3)]],WBS[[#This Row],[コード]])&lt;=1,1,0)</f>
        <v>0</v>
      </c>
    </row>
    <row r="20" spans="1:18" ht="14" x14ac:dyDescent="0.55000000000000004">
      <c r="A20" s="2">
        <v>3122</v>
      </c>
      <c r="E20" s="1" t="s">
        <v>24</v>
      </c>
      <c r="F20" s="7">
        <v>45824</v>
      </c>
      <c r="G20" s="7">
        <v>45828</v>
      </c>
      <c r="H20" s="1">
        <f>IF(OR(WBS[[#This Row],[開始予定日]]="",WBS[[#This Row],[終了予定日]]=""),"",NETWORKDAYS(WBS[[#This Row],[開始予定日]],WBS[[#This Row],[終了予定日]]))</f>
        <v>5</v>
      </c>
      <c r="I20" s="1"/>
      <c r="J20" s="1" t="str">
        <f>IF(WBS[[#This Row],[担当者コード]]&lt;&gt;"",VLOOKUP(WBS[[#This Row],[担当者コード]],ACT[],2,FALSE),"")</f>
        <v/>
      </c>
      <c r="K20" s="7"/>
      <c r="N20" s="2"/>
      <c r="O20" s="2">
        <f t="shared" si="3"/>
        <v>0</v>
      </c>
      <c r="P20" s="2" t="str">
        <f t="shared" si="4"/>
        <v/>
      </c>
      <c r="Q20" s="2" t="str">
        <f t="shared" si="5"/>
        <v/>
      </c>
      <c r="R20" s="2">
        <f>IF(COUNTIF(WBS[[上位(1)]:[上位(3)]],WBS[[#This Row],[コード]])&lt;=1,1,0)</f>
        <v>0</v>
      </c>
    </row>
    <row r="21" spans="1:18" ht="14" x14ac:dyDescent="0.55000000000000004">
      <c r="A21" s="2">
        <v>32</v>
      </c>
      <c r="C21" s="1" t="s">
        <v>40</v>
      </c>
      <c r="F21" s="7">
        <v>45829</v>
      </c>
      <c r="G21" s="7">
        <v>45838</v>
      </c>
      <c r="H21" s="1">
        <f>IF(OR(WBS[[#This Row],[開始予定日]]="",WBS[[#This Row],[終了予定日]]=""),"",NETWORKDAYS(WBS[[#This Row],[開始予定日]],WBS[[#This Row],[終了予定日]]))</f>
        <v>6</v>
      </c>
      <c r="I21" s="1"/>
      <c r="J21" s="1" t="str">
        <f>IF(WBS[[#This Row],[担当者コード]]&lt;&gt;"",VLOOKUP(WBS[[#This Row],[担当者コード]],ACT[],2,FALSE),"")</f>
        <v/>
      </c>
      <c r="K21" s="7"/>
      <c r="N21" s="2"/>
      <c r="O21" s="2">
        <f t="shared" si="3"/>
        <v>0</v>
      </c>
      <c r="P21" s="2">
        <f t="shared" si="4"/>
        <v>0</v>
      </c>
      <c r="Q21" s="2" t="str">
        <f t="shared" si="5"/>
        <v/>
      </c>
      <c r="R21" s="2">
        <f>IF(COUNTIF(WBS[[上位(1)]:[上位(3)]],WBS[[#This Row],[コード]])&lt;=1,1,0)</f>
        <v>0</v>
      </c>
    </row>
    <row r="22" spans="1:18" ht="14" x14ac:dyDescent="0.55000000000000004">
      <c r="A22" s="2">
        <v>321</v>
      </c>
      <c r="D22" s="1" t="s">
        <v>41</v>
      </c>
      <c r="F22" s="7">
        <v>45829</v>
      </c>
      <c r="G22" s="7">
        <v>45833</v>
      </c>
      <c r="H22" s="1">
        <f>IF(OR(WBS[[#This Row],[開始予定日]]="",WBS[[#This Row],[終了予定日]]=""),"",NETWORKDAYS(WBS[[#This Row],[開始予定日]],WBS[[#This Row],[終了予定日]]))</f>
        <v>3</v>
      </c>
      <c r="I22" s="1"/>
      <c r="J22" s="1" t="str">
        <f>IF(WBS[[#This Row],[担当者コード]]&lt;&gt;"",VLOOKUP(WBS[[#This Row],[担当者コード]],ACT[],2,FALSE),"")</f>
        <v/>
      </c>
      <c r="K22" s="7"/>
      <c r="N22" s="2"/>
      <c r="O22" s="2">
        <f t="shared" si="3"/>
        <v>0</v>
      </c>
      <c r="P22" s="2" t="str">
        <f t="shared" si="4"/>
        <v/>
      </c>
      <c r="Q22" s="2">
        <f t="shared" si="5"/>
        <v>0</v>
      </c>
      <c r="R22" s="2">
        <f>IF(COUNTIF(WBS[[上位(1)]:[上位(3)]],WBS[[#This Row],[コード]])&lt;=1,1,0)</f>
        <v>0</v>
      </c>
    </row>
    <row r="23" spans="1:18" ht="14" x14ac:dyDescent="0.55000000000000004">
      <c r="A23" s="2">
        <v>322</v>
      </c>
      <c r="D23" s="1" t="s">
        <v>42</v>
      </c>
      <c r="F23" s="7">
        <v>45834</v>
      </c>
      <c r="G23" s="7">
        <v>45838</v>
      </c>
      <c r="H23" s="1">
        <f>IF(OR(WBS[[#This Row],[開始予定日]]="",WBS[[#This Row],[終了予定日]]=""),"",NETWORKDAYS(WBS[[#This Row],[開始予定日]],WBS[[#This Row],[終了予定日]]))</f>
        <v>3</v>
      </c>
      <c r="I23" s="1"/>
      <c r="J23" s="1" t="str">
        <f>IF(WBS[[#This Row],[担当者コード]]&lt;&gt;"",VLOOKUP(WBS[[#This Row],[担当者コード]],ACT[],2,FALSE),"")</f>
        <v/>
      </c>
      <c r="K23" s="7"/>
      <c r="N23" s="2"/>
      <c r="O23" s="2">
        <f t="shared" si="3"/>
        <v>0</v>
      </c>
      <c r="P23" s="2" t="str">
        <f t="shared" si="4"/>
        <v/>
      </c>
      <c r="Q23" s="2">
        <f t="shared" si="5"/>
        <v>0</v>
      </c>
      <c r="R23" s="2">
        <f>IF(COUNTIF(WBS[[上位(1)]:[上位(3)]],WBS[[#This Row],[コード]])&lt;=1,1,0)</f>
        <v>0</v>
      </c>
    </row>
    <row r="24" spans="1:18" ht="14" x14ac:dyDescent="0.55000000000000004">
      <c r="A24" s="2">
        <v>4</v>
      </c>
      <c r="B24" s="1" t="s">
        <v>43</v>
      </c>
      <c r="F24" s="7">
        <v>45839</v>
      </c>
      <c r="G24" s="7">
        <v>45869</v>
      </c>
      <c r="H24" s="1">
        <f>IF(OR(WBS[[#This Row],[開始予定日]]="",WBS[[#This Row],[終了予定日]]=""),"",NETWORKDAYS(WBS[[#This Row],[開始予定日]],WBS[[#This Row],[終了予定日]]))</f>
        <v>23</v>
      </c>
      <c r="I24" s="1"/>
      <c r="J24" s="1" t="str">
        <f>IF(WBS[[#This Row],[担当者コード]]&lt;&gt;"",VLOOKUP(WBS[[#This Row],[担当者コード]],ACT[],2,FALSE),"")</f>
        <v/>
      </c>
      <c r="K24" s="7"/>
      <c r="N24" s="2"/>
      <c r="O24" s="2">
        <f t="shared" si="3"/>
        <v>0</v>
      </c>
      <c r="P24" s="2" t="str">
        <f t="shared" si="4"/>
        <v/>
      </c>
      <c r="Q24" s="2" t="str">
        <f t="shared" si="5"/>
        <v/>
      </c>
      <c r="R24" s="2">
        <f>IF(COUNTIF(WBS[[上位(1)]:[上位(3)]],WBS[[#This Row],[コード]])&lt;=1,1,0)</f>
        <v>0</v>
      </c>
    </row>
    <row r="25" spans="1:18" ht="14" x14ac:dyDescent="0.55000000000000004">
      <c r="A25" s="2">
        <v>41</v>
      </c>
      <c r="C25" s="1" t="s">
        <v>44</v>
      </c>
      <c r="F25" s="7">
        <v>45839</v>
      </c>
      <c r="G25" s="7">
        <v>45843</v>
      </c>
      <c r="H25" s="1">
        <f>IF(OR(WBS[[#This Row],[開始予定日]]="",WBS[[#This Row],[終了予定日]]=""),"",NETWORKDAYS(WBS[[#This Row],[開始予定日]],WBS[[#This Row],[終了予定日]]))</f>
        <v>4</v>
      </c>
      <c r="I25" s="1"/>
      <c r="J25" s="1" t="str">
        <f>IF(WBS[[#This Row],[担当者コード]]&lt;&gt;"",VLOOKUP(WBS[[#This Row],[担当者コード]],ACT[],2,FALSE),"")</f>
        <v/>
      </c>
      <c r="K25" s="7"/>
      <c r="N25" s="2"/>
      <c r="O25" s="2">
        <f t="shared" si="3"/>
        <v>0</v>
      </c>
      <c r="P25" s="2">
        <f t="shared" si="4"/>
        <v>0</v>
      </c>
      <c r="Q25" s="2" t="str">
        <f t="shared" si="5"/>
        <v/>
      </c>
      <c r="R25" s="2">
        <f>IF(COUNTIF(WBS[[上位(1)]:[上位(3)]],WBS[[#This Row],[コード]])&lt;=1,1,0)</f>
        <v>0</v>
      </c>
    </row>
    <row r="26" spans="1:18" ht="14" x14ac:dyDescent="0.55000000000000004">
      <c r="A26" s="2">
        <v>42</v>
      </c>
      <c r="C26" s="1" t="s">
        <v>45</v>
      </c>
      <c r="F26" s="7">
        <v>45844</v>
      </c>
      <c r="G26" s="7">
        <v>45869</v>
      </c>
      <c r="H26" s="1">
        <f>IF(OR(WBS[[#This Row],[開始予定日]]="",WBS[[#This Row],[終了予定日]]=""),"",NETWORKDAYS(WBS[[#This Row],[開始予定日]],WBS[[#This Row],[終了予定日]]))</f>
        <v>19</v>
      </c>
      <c r="I26" s="1"/>
      <c r="J26" s="1" t="str">
        <f>IF(WBS[[#This Row],[担当者コード]]&lt;&gt;"",VLOOKUP(WBS[[#This Row],[担当者コード]],ACT[],2,FALSE),"")</f>
        <v/>
      </c>
      <c r="K26" s="7"/>
      <c r="N26" s="2"/>
      <c r="O26" s="2">
        <f t="shared" si="3"/>
        <v>0</v>
      </c>
      <c r="P26" s="2">
        <f t="shared" si="4"/>
        <v>0</v>
      </c>
      <c r="Q26" s="2" t="str">
        <f t="shared" si="5"/>
        <v/>
      </c>
      <c r="R26" s="2">
        <f>IF(COUNTIF(WBS[[上位(1)]:[上位(3)]],WBS[[#This Row],[コード]])&lt;=1,1,0)</f>
        <v>0</v>
      </c>
    </row>
    <row r="27" spans="1:18" ht="14" x14ac:dyDescent="0.55000000000000004">
      <c r="A27" s="2">
        <v>5</v>
      </c>
      <c r="B27" s="1" t="s">
        <v>46</v>
      </c>
      <c r="F27" s="7">
        <v>45870</v>
      </c>
      <c r="G27" s="7">
        <v>45900</v>
      </c>
      <c r="H27" s="1">
        <f>IF(OR(WBS[[#This Row],[開始予定日]]="",WBS[[#This Row],[終了予定日]]=""),"",NETWORKDAYS(WBS[[#This Row],[開始予定日]],WBS[[#This Row],[終了予定日]]))</f>
        <v>21</v>
      </c>
      <c r="I27" s="1"/>
      <c r="J27" s="1" t="str">
        <f>IF(WBS[[#This Row],[担当者コード]]&lt;&gt;"",VLOOKUP(WBS[[#This Row],[担当者コード]],ACT[],2,FALSE),"")</f>
        <v/>
      </c>
      <c r="K27" s="7"/>
      <c r="N27" s="2"/>
      <c r="O27" s="2">
        <f t="shared" si="3"/>
        <v>0</v>
      </c>
      <c r="P27" s="2" t="str">
        <f t="shared" si="4"/>
        <v/>
      </c>
      <c r="Q27" s="2" t="str">
        <f t="shared" si="5"/>
        <v/>
      </c>
      <c r="R27" s="2">
        <f>IF(COUNTIF(WBS[[上位(1)]:[上位(3)]],WBS[[#This Row],[コード]])&lt;=1,1,0)</f>
        <v>0</v>
      </c>
    </row>
  </sheetData>
  <phoneticPr fontId="1"/>
  <pageMargins left="0.19685039370078741" right="0.19685039370078741" top="0.31496062992125984" bottom="0.35433070866141736" header="0.31496062992125984" footer="0.19685039370078741"/>
  <pageSetup paperSize="8" fitToHeight="0" orientation="landscape" r:id="rId1"/>
  <headerFooter alignWithMargins="0">
    <oddFooter>&amp;C&amp;8&amp;P/&amp;N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82F3B7-E4DD-4292-A7E1-97167736CB0E}">
  <sheetPr transitionEvaluation="1">
    <outlinePr summaryBelow="0" summaryRight="0"/>
    <pageSetUpPr fitToPage="1"/>
  </sheetPr>
  <dimension ref="A1:B4"/>
  <sheetViews>
    <sheetView defaultGridColor="0" colorId="22" zoomScaleNormal="100" zoomScaleSheetLayoutView="80" workbookViewId="0"/>
  </sheetViews>
  <sheetFormatPr defaultColWidth="5.58203125" defaultRowHeight="18" x14ac:dyDescent="0.55000000000000004"/>
  <cols>
    <col min="1" max="1" width="12.58203125" customWidth="1"/>
    <col min="2" max="2" width="12.58203125" style="1" customWidth="1"/>
    <col min="3" max="16384" width="5.58203125" style="1"/>
  </cols>
  <sheetData>
    <row r="1" spans="1:2" s="2" customFormat="1" ht="14" x14ac:dyDescent="0.55000000000000004">
      <c r="A1" s="3" t="s">
        <v>10</v>
      </c>
      <c r="B1" s="3" t="s">
        <v>9</v>
      </c>
    </row>
    <row r="2" spans="1:2" s="2" customFormat="1" ht="14" x14ac:dyDescent="0.55000000000000004">
      <c r="A2" s="1" t="s">
        <v>18</v>
      </c>
      <c r="B2" s="1" t="s">
        <v>20</v>
      </c>
    </row>
    <row r="3" spans="1:2" s="2" customFormat="1" ht="14" x14ac:dyDescent="0.55000000000000004">
      <c r="A3" s="1" t="s">
        <v>19</v>
      </c>
      <c r="B3" s="1" t="s">
        <v>21</v>
      </c>
    </row>
    <row r="4" spans="1:2" s="2" customFormat="1" ht="14" x14ac:dyDescent="0.55000000000000004">
      <c r="A4" s="1" t="s">
        <v>49</v>
      </c>
      <c r="B4" s="1" t="s">
        <v>50</v>
      </c>
    </row>
  </sheetData>
  <phoneticPr fontId="1"/>
  <pageMargins left="0.19685039370078741" right="0.19685039370078741" top="0.31496062992125984" bottom="0.35433070866141736" header="0.31496062992125984" footer="0.19685039370078741"/>
  <pageSetup paperSize="8" fitToHeight="0" orientation="landscape" r:id="rId1"/>
  <headerFooter alignWithMargins="0">
    <oddFooter>&amp;C&amp;8&amp;P/&amp;N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6</vt:i4>
      </vt:variant>
    </vt:vector>
  </HeadingPairs>
  <TitlesOfParts>
    <vt:vector size="8" baseType="lpstr">
      <vt:lpstr>P244007-00</vt:lpstr>
      <vt:lpstr>担当者</vt:lpstr>
      <vt:lpstr>'P244007-00'!Print_Area</vt:lpstr>
      <vt:lpstr>'P244007-00'!Print_Titles</vt:lpstr>
      <vt:lpstr>担当者!Print_Titles</vt:lpstr>
      <vt:lpstr>'P244007-00'!Print_Titles_MI</vt:lpstr>
      <vt:lpstr>担当者!Print_Titles_MI</vt:lpstr>
      <vt:lpstr>'P244007-00'!プリント範囲2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Nishida Nobutaka</dc:creator>
  <cp:lastModifiedBy>Nishida Nobutaka</cp:lastModifiedBy>
  <dcterms:created xsi:type="dcterms:W3CDTF">2023-02-02T04:35:45Z</dcterms:created>
  <dcterms:modified xsi:type="dcterms:W3CDTF">2025-10-08T02:07:26Z</dcterms:modified>
</cp:coreProperties>
</file>